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ca\Downloads\"/>
    </mc:Choice>
  </mc:AlternateContent>
  <xr:revisionPtr revIDLastSave="0" documentId="13_ncr:1_{71B33B47-F1E3-413B-84F1-F4B1336DC13F}" xr6:coauthVersionLast="47" xr6:coauthVersionMax="47" xr10:uidLastSave="{00000000-0000-0000-0000-000000000000}"/>
  <workbookProtection workbookAlgorithmName="SHA-512" workbookHashValue="883ybf4z7Bpel63yZByZyyN+s1ofmFb6uOAqpMT20kg1VORaiUEtLuqW0SJZzALDf4Tu/E5+uPlkvl7Lz8WuKw==" workbookSaltValue="7bk355s9qIww+kpLNNycYQ==" workbookSpinCount="100000" lockStructure="1"/>
  <bookViews>
    <workbookView xWindow="-28920" yWindow="-45" windowWidth="29040" windowHeight="15720" firstSheet="1" activeTab="9" xr2:uid="{00000000-000D-0000-FFFF-FFFF00000000}"/>
  </bookViews>
  <sheets>
    <sheet name="Instructions" sheetId="1" r:id="rId1"/>
    <sheet name="YTD Overview" sheetId="2" r:id="rId2"/>
    <sheet name="Transactions" sheetId="3" r:id="rId3"/>
    <sheet name="Jan" sheetId="4" r:id="rId4"/>
    <sheet name="Feb" sheetId="16" r:id="rId5"/>
    <sheet name="Mar" sheetId="17" r:id="rId6"/>
    <sheet name="Apr" sheetId="18" r:id="rId7"/>
    <sheet name="May" sheetId="19" r:id="rId8"/>
    <sheet name="Jun" sheetId="20" r:id="rId9"/>
    <sheet name="Jul" sheetId="21" r:id="rId10"/>
    <sheet name="Aug" sheetId="22" r:id="rId11"/>
    <sheet name="Sep" sheetId="23" r:id="rId12"/>
    <sheet name="Oct" sheetId="24" r:id="rId13"/>
    <sheet name="Nov" sheetId="25" r:id="rId14"/>
    <sheet name="Dec" sheetId="2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  <c r="E6" i="3"/>
  <c r="P14" i="2"/>
  <c r="L14" i="2"/>
  <c r="S32" i="27"/>
  <c r="S31" i="27"/>
  <c r="S30" i="27"/>
  <c r="S29" i="27"/>
  <c r="S28" i="27"/>
  <c r="S27" i="27"/>
  <c r="M27" i="27"/>
  <c r="S26" i="27"/>
  <c r="M26" i="27"/>
  <c r="S25" i="27"/>
  <c r="S24" i="27"/>
  <c r="O24" i="27"/>
  <c r="S23" i="27"/>
  <c r="S22" i="27"/>
  <c r="S21" i="27"/>
  <c r="S20" i="27"/>
  <c r="S19" i="27"/>
  <c r="S18" i="27"/>
  <c r="S17" i="27"/>
  <c r="S16" i="27"/>
  <c r="S15" i="27"/>
  <c r="S14" i="27"/>
  <c r="S13" i="27"/>
  <c r="S12" i="27"/>
  <c r="S11" i="27"/>
  <c r="S10" i="27"/>
  <c r="S9" i="27"/>
  <c r="S8" i="27"/>
  <c r="S7" i="27"/>
  <c r="S6" i="27"/>
  <c r="S5" i="27"/>
  <c r="Q5" i="27"/>
  <c r="R14" i="2" s="1"/>
  <c r="O5" i="27"/>
  <c r="O18" i="27" s="1"/>
  <c r="M5" i="27"/>
  <c r="O13" i="27" s="1"/>
  <c r="K5" i="27"/>
  <c r="M13" i="27" s="1"/>
  <c r="S4" i="27"/>
  <c r="S3" i="27"/>
  <c r="A3" i="27"/>
  <c r="A4" i="27" s="1"/>
  <c r="S2" i="27"/>
  <c r="B2" i="27"/>
  <c r="Q13" i="24"/>
  <c r="Q13" i="23"/>
  <c r="M27" i="17"/>
  <c r="M27" i="25"/>
  <c r="O5" i="25"/>
  <c r="O18" i="25" s="1"/>
  <c r="M27" i="24"/>
  <c r="O5" i="24"/>
  <c r="M27" i="23"/>
  <c r="O5" i="23"/>
  <c r="P11" i="2" s="1"/>
  <c r="M27" i="22"/>
  <c r="O5" i="22"/>
  <c r="P10" i="2" s="1"/>
  <c r="M27" i="21"/>
  <c r="O5" i="21"/>
  <c r="M27" i="20"/>
  <c r="O5" i="20"/>
  <c r="P8" i="2" s="1"/>
  <c r="M27" i="19"/>
  <c r="O5" i="19"/>
  <c r="O18" i="19" s="1"/>
  <c r="M27" i="18"/>
  <c r="O5" i="18"/>
  <c r="Q13" i="18" s="1"/>
  <c r="O5" i="17"/>
  <c r="P5" i="2" s="1"/>
  <c r="O5" i="16"/>
  <c r="O5" i="4"/>
  <c r="F23" i="2"/>
  <c r="R7" i="2"/>
  <c r="R13" i="2"/>
  <c r="R12" i="2"/>
  <c r="P12" i="2"/>
  <c r="N13" i="2"/>
  <c r="N11" i="2"/>
  <c r="N10" i="2"/>
  <c r="L10" i="2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M18" i="25"/>
  <c r="S17" i="25"/>
  <c r="S16" i="25"/>
  <c r="S15" i="25"/>
  <c r="S14" i="25"/>
  <c r="S13" i="25"/>
  <c r="S12" i="25"/>
  <c r="S11" i="25"/>
  <c r="S10" i="25"/>
  <c r="S9" i="25"/>
  <c r="S8" i="25"/>
  <c r="S7" i="25"/>
  <c r="S6" i="25"/>
  <c r="S5" i="25"/>
  <c r="Q5" i="25"/>
  <c r="M5" i="25"/>
  <c r="O13" i="25" s="1"/>
  <c r="K5" i="25"/>
  <c r="M25" i="25" s="1"/>
  <c r="S4" i="25"/>
  <c r="S3" i="25"/>
  <c r="A3" i="25"/>
  <c r="A4" i="25" s="1"/>
  <c r="S2" i="25"/>
  <c r="B2" i="25"/>
  <c r="S32" i="24"/>
  <c r="S31" i="24"/>
  <c r="S30" i="24"/>
  <c r="S29" i="24"/>
  <c r="S28" i="24"/>
  <c r="S27" i="24"/>
  <c r="S26" i="24"/>
  <c r="S25" i="24"/>
  <c r="S24" i="24"/>
  <c r="S23" i="24"/>
  <c r="S22" i="24"/>
  <c r="S21" i="24"/>
  <c r="S20" i="24"/>
  <c r="S19" i="24"/>
  <c r="S18" i="24"/>
  <c r="O18" i="24"/>
  <c r="M18" i="24"/>
  <c r="S17" i="24"/>
  <c r="S16" i="24"/>
  <c r="S15" i="24"/>
  <c r="S14" i="24"/>
  <c r="S13" i="24"/>
  <c r="S12" i="24"/>
  <c r="S11" i="24"/>
  <c r="S10" i="24"/>
  <c r="S9" i="24"/>
  <c r="S8" i="24"/>
  <c r="S7" i="24"/>
  <c r="S6" i="24"/>
  <c r="S5" i="24"/>
  <c r="Q5" i="24"/>
  <c r="M5" i="24"/>
  <c r="O13" i="24" s="1"/>
  <c r="K5" i="24"/>
  <c r="M21" i="24" s="1"/>
  <c r="S4" i="24"/>
  <c r="S3" i="24"/>
  <c r="A3" i="24"/>
  <c r="A4" i="24" s="1"/>
  <c r="S2" i="24"/>
  <c r="B2" i="24"/>
  <c r="S32" i="23"/>
  <c r="S31" i="23"/>
  <c r="S30" i="23"/>
  <c r="S29" i="23"/>
  <c r="S28" i="23"/>
  <c r="S27" i="23"/>
  <c r="S26" i="23"/>
  <c r="M26" i="23"/>
  <c r="S25" i="23"/>
  <c r="M25" i="23"/>
  <c r="S24" i="23"/>
  <c r="S23" i="23"/>
  <c r="S22" i="23"/>
  <c r="S21" i="23"/>
  <c r="S20" i="23"/>
  <c r="M21" i="23"/>
  <c r="S19" i="23"/>
  <c r="S18" i="23"/>
  <c r="S17" i="23"/>
  <c r="S16" i="23"/>
  <c r="S15" i="23"/>
  <c r="S14" i="23"/>
  <c r="S13" i="23"/>
  <c r="S12" i="23"/>
  <c r="S11" i="23"/>
  <c r="S10" i="23"/>
  <c r="S9" i="23"/>
  <c r="S8" i="23"/>
  <c r="S7" i="23"/>
  <c r="S6" i="23"/>
  <c r="S5" i="23"/>
  <c r="Q5" i="23"/>
  <c r="R11" i="2" s="1"/>
  <c r="M5" i="23"/>
  <c r="O13" i="23" s="1"/>
  <c r="K5" i="23"/>
  <c r="M13" i="23" s="1"/>
  <c r="S4" i="23"/>
  <c r="S3" i="23"/>
  <c r="A3" i="23"/>
  <c r="A4" i="23" s="1"/>
  <c r="A5" i="23" s="1"/>
  <c r="S2" i="23"/>
  <c r="B2" i="23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M18" i="22"/>
  <c r="S17" i="22"/>
  <c r="S16" i="22"/>
  <c r="S15" i="22"/>
  <c r="S14" i="22"/>
  <c r="S13" i="22"/>
  <c r="S12" i="22"/>
  <c r="S11" i="22"/>
  <c r="S10" i="22"/>
  <c r="S9" i="22"/>
  <c r="S8" i="22"/>
  <c r="S7" i="22"/>
  <c r="S6" i="22"/>
  <c r="S5" i="22"/>
  <c r="Q5" i="22"/>
  <c r="R10" i="2" s="1"/>
  <c r="M5" i="22"/>
  <c r="O13" i="22" s="1"/>
  <c r="K5" i="22"/>
  <c r="M13" i="22" s="1"/>
  <c r="S4" i="22"/>
  <c r="S3" i="22"/>
  <c r="A3" i="22"/>
  <c r="B3" i="22" s="1"/>
  <c r="S2" i="22"/>
  <c r="B2" i="22"/>
  <c r="S32" i="21"/>
  <c r="S31" i="21"/>
  <c r="S30" i="21"/>
  <c r="S29" i="21"/>
  <c r="S28" i="21"/>
  <c r="S27" i="21"/>
  <c r="S26" i="21"/>
  <c r="S25" i="21"/>
  <c r="S24" i="21"/>
  <c r="S23" i="21"/>
  <c r="S22" i="21"/>
  <c r="S21" i="21"/>
  <c r="S20" i="21"/>
  <c r="S19" i="21"/>
  <c r="S18" i="21"/>
  <c r="S17" i="21"/>
  <c r="S16" i="21"/>
  <c r="S15" i="21"/>
  <c r="S14" i="21"/>
  <c r="S13" i="21"/>
  <c r="S12" i="21"/>
  <c r="S11" i="21"/>
  <c r="S10" i="21"/>
  <c r="S9" i="21"/>
  <c r="S8" i="21"/>
  <c r="S7" i="21"/>
  <c r="S6" i="21"/>
  <c r="S5" i="21"/>
  <c r="Q5" i="21"/>
  <c r="R9" i="2" s="1"/>
  <c r="M5" i="21"/>
  <c r="K5" i="21"/>
  <c r="S4" i="21"/>
  <c r="S3" i="21"/>
  <c r="A3" i="21"/>
  <c r="B3" i="21" s="1"/>
  <c r="S2" i="21"/>
  <c r="B2" i="21"/>
  <c r="S32" i="20"/>
  <c r="S31" i="20"/>
  <c r="S30" i="20"/>
  <c r="S29" i="20"/>
  <c r="S28" i="20"/>
  <c r="S27" i="20"/>
  <c r="S26" i="20"/>
  <c r="S25" i="20"/>
  <c r="S24" i="20"/>
  <c r="S23" i="20"/>
  <c r="S22" i="20"/>
  <c r="S21" i="20"/>
  <c r="S20" i="20"/>
  <c r="S19" i="20"/>
  <c r="S18" i="20"/>
  <c r="S17" i="20"/>
  <c r="S16" i="20"/>
  <c r="S15" i="20"/>
  <c r="S14" i="20"/>
  <c r="S13" i="20"/>
  <c r="S12" i="20"/>
  <c r="S11" i="20"/>
  <c r="S10" i="20"/>
  <c r="S9" i="20"/>
  <c r="S8" i="20"/>
  <c r="S7" i="20"/>
  <c r="S6" i="20"/>
  <c r="S5" i="20"/>
  <c r="Q5" i="20"/>
  <c r="R8" i="2" s="1"/>
  <c r="M5" i="20"/>
  <c r="O13" i="20" s="1"/>
  <c r="K5" i="20"/>
  <c r="M25" i="20" s="1"/>
  <c r="S4" i="20"/>
  <c r="S3" i="20"/>
  <c r="A3" i="20"/>
  <c r="A4" i="20" s="1"/>
  <c r="S2" i="20"/>
  <c r="S33" i="20" s="1"/>
  <c r="Q1" i="20" s="1"/>
  <c r="B2" i="20"/>
  <c r="S32" i="19"/>
  <c r="S31" i="19"/>
  <c r="S30" i="19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S5" i="19"/>
  <c r="Q5" i="19"/>
  <c r="M5" i="19"/>
  <c r="O13" i="19" s="1"/>
  <c r="K5" i="19"/>
  <c r="M13" i="19" s="1"/>
  <c r="S4" i="19"/>
  <c r="A4" i="19"/>
  <c r="A5" i="19" s="1"/>
  <c r="S3" i="19"/>
  <c r="A3" i="19"/>
  <c r="B3" i="19" s="1"/>
  <c r="S2" i="19"/>
  <c r="B2" i="19"/>
  <c r="R6" i="2"/>
  <c r="R5" i="2"/>
  <c r="P6" i="2"/>
  <c r="L5" i="2"/>
  <c r="S32" i="18"/>
  <c r="S31" i="18"/>
  <c r="S30" i="18"/>
  <c r="S29" i="18"/>
  <c r="S28" i="18"/>
  <c r="S27" i="18"/>
  <c r="S26" i="18"/>
  <c r="S25" i="18"/>
  <c r="S24" i="18"/>
  <c r="S23" i="18"/>
  <c r="S22" i="18"/>
  <c r="S21" i="18"/>
  <c r="S20" i="18"/>
  <c r="S19" i="18"/>
  <c r="S18" i="18"/>
  <c r="O18" i="18"/>
  <c r="M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Q5" i="18"/>
  <c r="M5" i="18"/>
  <c r="O13" i="18" s="1"/>
  <c r="K5" i="18"/>
  <c r="M13" i="18" s="1"/>
  <c r="S4" i="18"/>
  <c r="S3" i="18"/>
  <c r="A3" i="18"/>
  <c r="A4" i="18" s="1"/>
  <c r="S2" i="18"/>
  <c r="B2" i="18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O18" i="17"/>
  <c r="M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S5" i="17"/>
  <c r="Q5" i="17"/>
  <c r="M5" i="17"/>
  <c r="O13" i="17" s="1"/>
  <c r="K5" i="17"/>
  <c r="M13" i="17" s="1"/>
  <c r="S4" i="17"/>
  <c r="S3" i="17"/>
  <c r="A3" i="17"/>
  <c r="A4" i="17" s="1"/>
  <c r="S2" i="17"/>
  <c r="B2" i="17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S5" i="16"/>
  <c r="Q5" i="16"/>
  <c r="R4" i="2" s="1"/>
  <c r="M5" i="16"/>
  <c r="K5" i="16"/>
  <c r="M13" i="16" s="1"/>
  <c r="S4" i="16"/>
  <c r="S3" i="16"/>
  <c r="A3" i="16"/>
  <c r="A4" i="16" s="1"/>
  <c r="S2" i="16"/>
  <c r="B2" i="16"/>
  <c r="Q5" i="4"/>
  <c r="R3" i="2" s="1"/>
  <c r="Q13" i="21" l="1"/>
  <c r="N14" i="2"/>
  <c r="K18" i="27"/>
  <c r="M18" i="27"/>
  <c r="S33" i="27"/>
  <c r="Q1" i="27" s="1"/>
  <c r="Q13" i="27"/>
  <c r="P13" i="2"/>
  <c r="L13" i="2"/>
  <c r="Q13" i="25"/>
  <c r="S33" i="25"/>
  <c r="Q1" i="25" s="1"/>
  <c r="L12" i="2"/>
  <c r="S33" i="24"/>
  <c r="Q1" i="24" s="1"/>
  <c r="N12" i="2"/>
  <c r="O18" i="23"/>
  <c r="L11" i="2"/>
  <c r="S33" i="23"/>
  <c r="Q1" i="23" s="1"/>
  <c r="K18" i="23"/>
  <c r="Q18" i="23" s="1"/>
  <c r="Q13" i="22"/>
  <c r="S33" i="22"/>
  <c r="Q1" i="22" s="1"/>
  <c r="O18" i="22"/>
  <c r="S33" i="21"/>
  <c r="Q1" i="21" s="1"/>
  <c r="O18" i="21" s="1"/>
  <c r="M26" i="20"/>
  <c r="L8" i="2"/>
  <c r="N8" i="2"/>
  <c r="Q13" i="20"/>
  <c r="K18" i="20"/>
  <c r="Q18" i="20" s="1"/>
  <c r="M18" i="20"/>
  <c r="O18" i="20"/>
  <c r="K18" i="19"/>
  <c r="N7" i="2"/>
  <c r="S33" i="19"/>
  <c r="Q1" i="19" s="1"/>
  <c r="M21" i="19"/>
  <c r="M26" i="19"/>
  <c r="L7" i="2"/>
  <c r="M25" i="19"/>
  <c r="Q13" i="19"/>
  <c r="S33" i="18"/>
  <c r="Q1" i="18" s="1"/>
  <c r="L6" i="2"/>
  <c r="N6" i="2"/>
  <c r="Q13" i="17"/>
  <c r="N5" i="2"/>
  <c r="S33" i="17"/>
  <c r="Q1" i="17" s="1"/>
  <c r="S33" i="16"/>
  <c r="Q1" i="16" s="1"/>
  <c r="A5" i="27"/>
  <c r="B4" i="27"/>
  <c r="B3" i="27"/>
  <c r="M25" i="27"/>
  <c r="M21" i="27"/>
  <c r="Q8" i="27"/>
  <c r="P9" i="2"/>
  <c r="O13" i="21"/>
  <c r="N9" i="2"/>
  <c r="M13" i="21"/>
  <c r="M18" i="21"/>
  <c r="L9" i="2"/>
  <c r="O18" i="16"/>
  <c r="Q13" i="16"/>
  <c r="P4" i="2"/>
  <c r="O13" i="16"/>
  <c r="N4" i="2"/>
  <c r="M18" i="16"/>
  <c r="L4" i="2"/>
  <c r="P7" i="2"/>
  <c r="Q18" i="19"/>
  <c r="H6" i="2"/>
  <c r="A5" i="25"/>
  <c r="B4" i="25"/>
  <c r="K18" i="25"/>
  <c r="Q18" i="25" s="1"/>
  <c r="M26" i="25"/>
  <c r="B3" i="25"/>
  <c r="Q8" i="25"/>
  <c r="M13" i="25"/>
  <c r="M21" i="25"/>
  <c r="B4" i="24"/>
  <c r="A5" i="24"/>
  <c r="B3" i="24"/>
  <c r="K18" i="24"/>
  <c r="Q18" i="24" s="1"/>
  <c r="M26" i="24"/>
  <c r="M25" i="24"/>
  <c r="Q8" i="24"/>
  <c r="M13" i="24"/>
  <c r="B3" i="23"/>
  <c r="A6" i="23"/>
  <c r="B5" i="23"/>
  <c r="M18" i="23"/>
  <c r="B4" i="23"/>
  <c r="Q8" i="23"/>
  <c r="M21" i="22"/>
  <c r="K18" i="22"/>
  <c r="Q18" i="22" s="1"/>
  <c r="M26" i="22"/>
  <c r="A4" i="22"/>
  <c r="M25" i="22"/>
  <c r="Q8" i="22"/>
  <c r="A4" i="21"/>
  <c r="M21" i="21"/>
  <c r="Q8" i="21"/>
  <c r="A5" i="20"/>
  <c r="B4" i="20"/>
  <c r="B3" i="20"/>
  <c r="Q8" i="20"/>
  <c r="M13" i="20"/>
  <c r="M21" i="20"/>
  <c r="A6" i="19"/>
  <c r="B5" i="19"/>
  <c r="M18" i="19"/>
  <c r="B4" i="19"/>
  <c r="Q8" i="19"/>
  <c r="A5" i="18"/>
  <c r="B4" i="18"/>
  <c r="B3" i="18"/>
  <c r="M21" i="18"/>
  <c r="K18" i="18"/>
  <c r="Q18" i="18" s="1"/>
  <c r="M26" i="18"/>
  <c r="M25" i="18"/>
  <c r="Q8" i="18"/>
  <c r="A5" i="17"/>
  <c r="B4" i="17"/>
  <c r="M21" i="17"/>
  <c r="K18" i="17"/>
  <c r="M26" i="17"/>
  <c r="B3" i="17"/>
  <c r="M25" i="17"/>
  <c r="Q8" i="17"/>
  <c r="A5" i="16"/>
  <c r="B4" i="16"/>
  <c r="B3" i="16"/>
  <c r="K18" i="16"/>
  <c r="M21" i="16"/>
  <c r="Q8" i="16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M5" i="4"/>
  <c r="K5" i="4"/>
  <c r="Q13" i="4" s="1"/>
  <c r="S4" i="4"/>
  <c r="S3" i="4"/>
  <c r="B3" i="4"/>
  <c r="S2" i="4"/>
  <c r="B2" i="4"/>
  <c r="C41" i="3"/>
  <c r="F20" i="2" s="1"/>
  <c r="P40" i="3"/>
  <c r="O40" i="3"/>
  <c r="N40" i="3"/>
  <c r="M40" i="3"/>
  <c r="L40" i="3"/>
  <c r="K40" i="3"/>
  <c r="J40" i="3"/>
  <c r="I40" i="3"/>
  <c r="H40" i="3"/>
  <c r="G40" i="3"/>
  <c r="F40" i="3"/>
  <c r="E40" i="3"/>
  <c r="P39" i="3"/>
  <c r="O39" i="3"/>
  <c r="N39" i="3"/>
  <c r="M39" i="3"/>
  <c r="L39" i="3"/>
  <c r="K39" i="3"/>
  <c r="J39" i="3"/>
  <c r="I39" i="3"/>
  <c r="H39" i="3"/>
  <c r="G39" i="3"/>
  <c r="F39" i="3"/>
  <c r="E39" i="3"/>
  <c r="P38" i="3"/>
  <c r="O38" i="3"/>
  <c r="N38" i="3"/>
  <c r="M38" i="3"/>
  <c r="L38" i="3"/>
  <c r="K38" i="3"/>
  <c r="J38" i="3"/>
  <c r="I38" i="3"/>
  <c r="H38" i="3"/>
  <c r="G38" i="3"/>
  <c r="F38" i="3"/>
  <c r="E38" i="3"/>
  <c r="P37" i="3"/>
  <c r="O37" i="3"/>
  <c r="N37" i="3"/>
  <c r="M37" i="3"/>
  <c r="L37" i="3"/>
  <c r="K37" i="3"/>
  <c r="J37" i="3"/>
  <c r="I37" i="3"/>
  <c r="H37" i="3"/>
  <c r="G37" i="3"/>
  <c r="F37" i="3"/>
  <c r="E37" i="3"/>
  <c r="P36" i="3"/>
  <c r="O36" i="3"/>
  <c r="N36" i="3"/>
  <c r="M36" i="3"/>
  <c r="L36" i="3"/>
  <c r="K36" i="3"/>
  <c r="J36" i="3"/>
  <c r="I36" i="3"/>
  <c r="H36" i="3"/>
  <c r="G36" i="3"/>
  <c r="F36" i="3"/>
  <c r="E36" i="3"/>
  <c r="P35" i="3"/>
  <c r="O35" i="3"/>
  <c r="N35" i="3"/>
  <c r="M35" i="3"/>
  <c r="L35" i="3"/>
  <c r="K35" i="3"/>
  <c r="J35" i="3"/>
  <c r="I35" i="3"/>
  <c r="H35" i="3"/>
  <c r="G35" i="3"/>
  <c r="F35" i="3"/>
  <c r="E35" i="3"/>
  <c r="P34" i="3"/>
  <c r="O34" i="3"/>
  <c r="N34" i="3"/>
  <c r="M34" i="3"/>
  <c r="L34" i="3"/>
  <c r="K34" i="3"/>
  <c r="J34" i="3"/>
  <c r="I34" i="3"/>
  <c r="H34" i="3"/>
  <c r="G34" i="3"/>
  <c r="F34" i="3"/>
  <c r="E34" i="3"/>
  <c r="P33" i="3"/>
  <c r="O33" i="3"/>
  <c r="N33" i="3"/>
  <c r="M33" i="3"/>
  <c r="L33" i="3"/>
  <c r="K33" i="3"/>
  <c r="J33" i="3"/>
  <c r="I33" i="3"/>
  <c r="H33" i="3"/>
  <c r="G33" i="3"/>
  <c r="F33" i="3"/>
  <c r="E33" i="3"/>
  <c r="P32" i="3"/>
  <c r="O32" i="3"/>
  <c r="N32" i="3"/>
  <c r="M32" i="3"/>
  <c r="L32" i="3"/>
  <c r="K32" i="3"/>
  <c r="J32" i="3"/>
  <c r="I32" i="3"/>
  <c r="H32" i="3"/>
  <c r="G32" i="3"/>
  <c r="F32" i="3"/>
  <c r="E32" i="3"/>
  <c r="P31" i="3"/>
  <c r="O31" i="3"/>
  <c r="N31" i="3"/>
  <c r="M31" i="3"/>
  <c r="L31" i="3"/>
  <c r="K31" i="3"/>
  <c r="J31" i="3"/>
  <c r="I31" i="3"/>
  <c r="H31" i="3"/>
  <c r="G31" i="3"/>
  <c r="F31" i="3"/>
  <c r="E31" i="3"/>
  <c r="P30" i="3"/>
  <c r="O30" i="3"/>
  <c r="N30" i="3"/>
  <c r="M30" i="3"/>
  <c r="L30" i="3"/>
  <c r="K30" i="3"/>
  <c r="J30" i="3"/>
  <c r="I30" i="3"/>
  <c r="H30" i="3"/>
  <c r="G30" i="3"/>
  <c r="F30" i="3"/>
  <c r="E30" i="3"/>
  <c r="P29" i="3"/>
  <c r="O29" i="3"/>
  <c r="N29" i="3"/>
  <c r="M29" i="3"/>
  <c r="L29" i="3"/>
  <c r="K29" i="3"/>
  <c r="J29" i="3"/>
  <c r="I29" i="3"/>
  <c r="H29" i="3"/>
  <c r="G29" i="3"/>
  <c r="F29" i="3"/>
  <c r="E29" i="3"/>
  <c r="P28" i="3"/>
  <c r="O28" i="3"/>
  <c r="N28" i="3"/>
  <c r="M28" i="3"/>
  <c r="L28" i="3"/>
  <c r="K28" i="3"/>
  <c r="J28" i="3"/>
  <c r="I28" i="3"/>
  <c r="H28" i="3"/>
  <c r="G28" i="3"/>
  <c r="F28" i="3"/>
  <c r="E28" i="3"/>
  <c r="P27" i="3"/>
  <c r="O27" i="3"/>
  <c r="N27" i="3"/>
  <c r="M27" i="3"/>
  <c r="L27" i="3"/>
  <c r="K27" i="3"/>
  <c r="J27" i="3"/>
  <c r="I27" i="3"/>
  <c r="H27" i="3"/>
  <c r="G27" i="3"/>
  <c r="F27" i="3"/>
  <c r="E27" i="3"/>
  <c r="P26" i="3"/>
  <c r="O26" i="3"/>
  <c r="N26" i="3"/>
  <c r="M26" i="3"/>
  <c r="L26" i="3"/>
  <c r="K26" i="3"/>
  <c r="J26" i="3"/>
  <c r="I26" i="3"/>
  <c r="H26" i="3"/>
  <c r="G26" i="3"/>
  <c r="F26" i="3"/>
  <c r="E26" i="3"/>
  <c r="P25" i="3"/>
  <c r="O25" i="3"/>
  <c r="N25" i="3"/>
  <c r="M25" i="3"/>
  <c r="L25" i="3"/>
  <c r="K25" i="3"/>
  <c r="J25" i="3"/>
  <c r="I25" i="3"/>
  <c r="H25" i="3"/>
  <c r="G25" i="3"/>
  <c r="F25" i="3"/>
  <c r="E25" i="3"/>
  <c r="P24" i="3"/>
  <c r="O24" i="3"/>
  <c r="N24" i="3"/>
  <c r="M24" i="3"/>
  <c r="L24" i="3"/>
  <c r="K24" i="3"/>
  <c r="J24" i="3"/>
  <c r="I24" i="3"/>
  <c r="H24" i="3"/>
  <c r="G24" i="3"/>
  <c r="F24" i="3"/>
  <c r="E24" i="3"/>
  <c r="P23" i="3"/>
  <c r="O23" i="3"/>
  <c r="N23" i="3"/>
  <c r="M23" i="3"/>
  <c r="L23" i="3"/>
  <c r="K23" i="3"/>
  <c r="J23" i="3"/>
  <c r="I23" i="3"/>
  <c r="H23" i="3"/>
  <c r="G23" i="3"/>
  <c r="F23" i="3"/>
  <c r="E23" i="3"/>
  <c r="P22" i="3"/>
  <c r="O22" i="3"/>
  <c r="N22" i="3"/>
  <c r="M22" i="3"/>
  <c r="L22" i="3"/>
  <c r="K22" i="3"/>
  <c r="J22" i="3"/>
  <c r="I22" i="3"/>
  <c r="H22" i="3"/>
  <c r="G22" i="3"/>
  <c r="F22" i="3"/>
  <c r="E22" i="3"/>
  <c r="P21" i="3"/>
  <c r="O21" i="3"/>
  <c r="N21" i="3"/>
  <c r="M21" i="3"/>
  <c r="L21" i="3"/>
  <c r="K21" i="3"/>
  <c r="J21" i="3"/>
  <c r="I21" i="3"/>
  <c r="H21" i="3"/>
  <c r="G21" i="3"/>
  <c r="F21" i="3"/>
  <c r="E21" i="3"/>
  <c r="P20" i="3"/>
  <c r="O20" i="3"/>
  <c r="N20" i="3"/>
  <c r="M20" i="3"/>
  <c r="L20" i="3"/>
  <c r="K20" i="3"/>
  <c r="J20" i="3"/>
  <c r="I20" i="3"/>
  <c r="H20" i="3"/>
  <c r="G20" i="3"/>
  <c r="F20" i="3"/>
  <c r="E20" i="3"/>
  <c r="P19" i="3"/>
  <c r="O19" i="3"/>
  <c r="N19" i="3"/>
  <c r="M19" i="3"/>
  <c r="L19" i="3"/>
  <c r="K19" i="3"/>
  <c r="J19" i="3"/>
  <c r="I19" i="3"/>
  <c r="H19" i="3"/>
  <c r="G19" i="3"/>
  <c r="F19" i="3"/>
  <c r="E19" i="3"/>
  <c r="P18" i="3"/>
  <c r="O18" i="3"/>
  <c r="N18" i="3"/>
  <c r="M18" i="3"/>
  <c r="L18" i="3"/>
  <c r="K18" i="3"/>
  <c r="J18" i="3"/>
  <c r="I18" i="3"/>
  <c r="H18" i="3"/>
  <c r="G18" i="3"/>
  <c r="F18" i="3"/>
  <c r="E18" i="3"/>
  <c r="P17" i="3"/>
  <c r="O17" i="3"/>
  <c r="N17" i="3"/>
  <c r="M17" i="3"/>
  <c r="L17" i="3"/>
  <c r="K17" i="3"/>
  <c r="J17" i="3"/>
  <c r="I17" i="3"/>
  <c r="H17" i="3"/>
  <c r="G17" i="3"/>
  <c r="F17" i="3"/>
  <c r="E17" i="3"/>
  <c r="P16" i="3"/>
  <c r="O16" i="3"/>
  <c r="N16" i="3"/>
  <c r="M16" i="3"/>
  <c r="L16" i="3"/>
  <c r="K16" i="3"/>
  <c r="J16" i="3"/>
  <c r="I16" i="3"/>
  <c r="H16" i="3"/>
  <c r="G16" i="3"/>
  <c r="F16" i="3"/>
  <c r="E16" i="3"/>
  <c r="P15" i="3"/>
  <c r="O15" i="3"/>
  <c r="N15" i="3"/>
  <c r="M15" i="3"/>
  <c r="L15" i="3"/>
  <c r="K15" i="3"/>
  <c r="J15" i="3"/>
  <c r="I15" i="3"/>
  <c r="H15" i="3"/>
  <c r="G15" i="3"/>
  <c r="F15" i="3"/>
  <c r="E15" i="3"/>
  <c r="P14" i="3"/>
  <c r="O14" i="3"/>
  <c r="N14" i="3"/>
  <c r="M14" i="3"/>
  <c r="L14" i="3"/>
  <c r="K14" i="3"/>
  <c r="J14" i="3"/>
  <c r="I14" i="3"/>
  <c r="H14" i="3"/>
  <c r="G14" i="3"/>
  <c r="F14" i="3"/>
  <c r="E14" i="3"/>
  <c r="P13" i="3"/>
  <c r="O13" i="3"/>
  <c r="N13" i="3"/>
  <c r="M13" i="3"/>
  <c r="L13" i="3"/>
  <c r="K13" i="3"/>
  <c r="J13" i="3"/>
  <c r="I13" i="3"/>
  <c r="H13" i="3"/>
  <c r="G13" i="3"/>
  <c r="F13" i="3"/>
  <c r="E13" i="3"/>
  <c r="P12" i="3"/>
  <c r="O12" i="3"/>
  <c r="N12" i="3"/>
  <c r="M12" i="3"/>
  <c r="L12" i="3"/>
  <c r="K12" i="3"/>
  <c r="J12" i="3"/>
  <c r="I12" i="3"/>
  <c r="H12" i="3"/>
  <c r="G12" i="3"/>
  <c r="F12" i="3"/>
  <c r="E12" i="3"/>
  <c r="P11" i="3"/>
  <c r="O11" i="3"/>
  <c r="N11" i="3"/>
  <c r="M11" i="3"/>
  <c r="L11" i="3"/>
  <c r="K11" i="3"/>
  <c r="J11" i="3"/>
  <c r="I11" i="3"/>
  <c r="H11" i="3"/>
  <c r="G11" i="3"/>
  <c r="F11" i="3"/>
  <c r="E11" i="3"/>
  <c r="P10" i="3"/>
  <c r="O10" i="3"/>
  <c r="N10" i="3"/>
  <c r="M10" i="3"/>
  <c r="L10" i="3"/>
  <c r="K10" i="3"/>
  <c r="J10" i="3"/>
  <c r="I10" i="3"/>
  <c r="H10" i="3"/>
  <c r="G10" i="3"/>
  <c r="F10" i="3"/>
  <c r="E10" i="3"/>
  <c r="P9" i="3"/>
  <c r="O9" i="3"/>
  <c r="N9" i="3"/>
  <c r="M9" i="3"/>
  <c r="L9" i="3"/>
  <c r="K9" i="3"/>
  <c r="J9" i="3"/>
  <c r="I9" i="3"/>
  <c r="H9" i="3"/>
  <c r="G9" i="3"/>
  <c r="F9" i="3"/>
  <c r="E9" i="3"/>
  <c r="P8" i="3"/>
  <c r="O8" i="3"/>
  <c r="N8" i="3"/>
  <c r="M8" i="3"/>
  <c r="L8" i="3"/>
  <c r="K8" i="3"/>
  <c r="J8" i="3"/>
  <c r="I8" i="3"/>
  <c r="H8" i="3"/>
  <c r="G8" i="3"/>
  <c r="F8" i="3"/>
  <c r="E8" i="3"/>
  <c r="P7" i="3"/>
  <c r="O7" i="3"/>
  <c r="N7" i="3"/>
  <c r="M7" i="3"/>
  <c r="L7" i="3"/>
  <c r="K7" i="3"/>
  <c r="J7" i="3"/>
  <c r="I7" i="3"/>
  <c r="H7" i="3"/>
  <c r="G7" i="3"/>
  <c r="F7" i="3"/>
  <c r="E7" i="3"/>
  <c r="P6" i="3"/>
  <c r="O6" i="3"/>
  <c r="N6" i="3"/>
  <c r="M6" i="3"/>
  <c r="L6" i="3"/>
  <c r="K6" i="3"/>
  <c r="J6" i="3"/>
  <c r="I6" i="3"/>
  <c r="H6" i="3"/>
  <c r="G6" i="3"/>
  <c r="F6" i="3"/>
  <c r="P5" i="3"/>
  <c r="O5" i="3"/>
  <c r="N5" i="3"/>
  <c r="M5" i="3"/>
  <c r="L5" i="3"/>
  <c r="K5" i="3"/>
  <c r="J5" i="3"/>
  <c r="I5" i="3"/>
  <c r="H5" i="3"/>
  <c r="G5" i="3"/>
  <c r="F5" i="3"/>
  <c r="E5" i="3"/>
  <c r="P4" i="3"/>
  <c r="O4" i="3"/>
  <c r="N4" i="3"/>
  <c r="M4" i="3"/>
  <c r="L4" i="3"/>
  <c r="K4" i="3"/>
  <c r="J4" i="3"/>
  <c r="I4" i="3"/>
  <c r="H4" i="3"/>
  <c r="G4" i="3"/>
  <c r="F4" i="3"/>
  <c r="E4" i="3"/>
  <c r="P3" i="3"/>
  <c r="O3" i="3"/>
  <c r="N3" i="3"/>
  <c r="M3" i="3"/>
  <c r="L3" i="3"/>
  <c r="K3" i="3"/>
  <c r="J3" i="3"/>
  <c r="I3" i="3"/>
  <c r="H3" i="3"/>
  <c r="G3" i="3"/>
  <c r="F3" i="3"/>
  <c r="E3" i="3"/>
  <c r="P2" i="3"/>
  <c r="O2" i="3"/>
  <c r="N2" i="3"/>
  <c r="M2" i="3"/>
  <c r="L2" i="3"/>
  <c r="K2" i="3"/>
  <c r="J2" i="3"/>
  <c r="I2" i="3"/>
  <c r="H2" i="3"/>
  <c r="G2" i="3"/>
  <c r="F2" i="3"/>
  <c r="K18" i="21" l="1"/>
  <c r="Q18" i="21" s="1"/>
  <c r="Q18" i="27"/>
  <c r="Q18" i="17"/>
  <c r="H41" i="3"/>
  <c r="Q31" i="17" s="1"/>
  <c r="E41" i="3"/>
  <c r="Q29" i="4" s="1"/>
  <c r="M24" i="4" s="1"/>
  <c r="M27" i="4" s="1"/>
  <c r="A6" i="27"/>
  <c r="B5" i="27"/>
  <c r="G41" i="3"/>
  <c r="P41" i="3"/>
  <c r="O41" i="3"/>
  <c r="F41" i="3"/>
  <c r="Q31" i="4" s="1"/>
  <c r="O24" i="4" s="1"/>
  <c r="N41" i="3"/>
  <c r="I41" i="3"/>
  <c r="M41" i="3"/>
  <c r="J41" i="3"/>
  <c r="K41" i="3"/>
  <c r="L41" i="3"/>
  <c r="Q8" i="4"/>
  <c r="L3" i="2"/>
  <c r="A6" i="25"/>
  <c r="B5" i="25"/>
  <c r="A6" i="24"/>
  <c r="B5" i="24"/>
  <c r="B6" i="23"/>
  <c r="A7" i="23"/>
  <c r="A5" i="22"/>
  <c r="B4" i="22"/>
  <c r="A5" i="21"/>
  <c r="B4" i="21"/>
  <c r="A6" i="20"/>
  <c r="B5" i="20"/>
  <c r="B6" i="19"/>
  <c r="A7" i="19"/>
  <c r="A6" i="18"/>
  <c r="B5" i="18"/>
  <c r="A6" i="17"/>
  <c r="B5" i="17"/>
  <c r="Q18" i="16"/>
  <c r="A6" i="16"/>
  <c r="B5" i="16"/>
  <c r="O13" i="4"/>
  <c r="P3" i="2"/>
  <c r="F6" i="2" s="1"/>
  <c r="N3" i="2"/>
  <c r="S33" i="4"/>
  <c r="Q1" i="4" s="1"/>
  <c r="H2" i="2" s="1"/>
  <c r="A4" i="4"/>
  <c r="A5" i="4" s="1"/>
  <c r="A6" i="4" s="1"/>
  <c r="M13" i="4"/>
  <c r="M21" i="4"/>
  <c r="Q29" i="18" l="1"/>
  <c r="M24" i="18" s="1"/>
  <c r="Q31" i="24"/>
  <c r="O24" i="24" s="1"/>
  <c r="Q29" i="25"/>
  <c r="M24" i="25" s="1"/>
  <c r="Q31" i="16"/>
  <c r="O24" i="16" s="1"/>
  <c r="Q29" i="17"/>
  <c r="M24" i="17" s="1"/>
  <c r="Q31" i="22"/>
  <c r="O24" i="22" s="1"/>
  <c r="Q29" i="23"/>
  <c r="M24" i="23" s="1"/>
  <c r="Q29" i="16"/>
  <c r="M24" i="16" s="1"/>
  <c r="M26" i="16" s="1"/>
  <c r="Q29" i="22"/>
  <c r="M24" i="22" s="1"/>
  <c r="Q31" i="21"/>
  <c r="O24" i="21" s="1"/>
  <c r="Q31" i="25"/>
  <c r="O24" i="25" s="1"/>
  <c r="Q29" i="27"/>
  <c r="M24" i="27" s="1"/>
  <c r="Q31" i="20"/>
  <c r="O24" i="20" s="1"/>
  <c r="Q29" i="21"/>
  <c r="M24" i="21" s="1"/>
  <c r="Q29" i="20"/>
  <c r="M24" i="20" s="1"/>
  <c r="Q31" i="19"/>
  <c r="O24" i="19" s="1"/>
  <c r="Q29" i="19"/>
  <c r="M24" i="19" s="1"/>
  <c r="Q31" i="18"/>
  <c r="O24" i="18" s="1"/>
  <c r="Q31" i="23"/>
  <c r="O24" i="23" s="1"/>
  <c r="Q29" i="24"/>
  <c r="M24" i="24" s="1"/>
  <c r="B6" i="27"/>
  <c r="A7" i="27"/>
  <c r="O24" i="17"/>
  <c r="M26" i="4"/>
  <c r="M25" i="4"/>
  <c r="M26" i="21"/>
  <c r="M25" i="21"/>
  <c r="M18" i="4"/>
  <c r="F15" i="2"/>
  <c r="B6" i="25"/>
  <c r="A7" i="25"/>
  <c r="B6" i="24"/>
  <c r="A7" i="24"/>
  <c r="A8" i="23"/>
  <c r="B7" i="23"/>
  <c r="A6" i="22"/>
  <c r="B5" i="22"/>
  <c r="A6" i="21"/>
  <c r="B5" i="21"/>
  <c r="B6" i="20"/>
  <c r="A7" i="20"/>
  <c r="A8" i="19"/>
  <c r="B7" i="19"/>
  <c r="B6" i="18"/>
  <c r="A7" i="18"/>
  <c r="B6" i="2"/>
  <c r="B6" i="17"/>
  <c r="A7" i="17"/>
  <c r="B6" i="16"/>
  <c r="A7" i="16"/>
  <c r="O18" i="4"/>
  <c r="K18" i="4"/>
  <c r="Q18" i="4" s="1"/>
  <c r="D6" i="2"/>
  <c r="B5" i="4"/>
  <c r="B4" i="4"/>
  <c r="B6" i="4"/>
  <c r="A7" i="4"/>
  <c r="M27" i="16" l="1"/>
  <c r="M25" i="16"/>
  <c r="A8" i="27"/>
  <c r="B7" i="27"/>
  <c r="F10" i="2"/>
  <c r="F22" i="2"/>
  <c r="A8" i="25"/>
  <c r="B7" i="25"/>
  <c r="A8" i="24"/>
  <c r="B7" i="24"/>
  <c r="F21" i="2"/>
  <c r="B8" i="23"/>
  <c r="A9" i="23"/>
  <c r="B6" i="22"/>
  <c r="A7" i="22"/>
  <c r="B6" i="21"/>
  <c r="A7" i="21"/>
  <c r="A8" i="20"/>
  <c r="B7" i="20"/>
  <c r="B8" i="19"/>
  <c r="A9" i="19"/>
  <c r="B7" i="18"/>
  <c r="A8" i="18"/>
  <c r="A8" i="17"/>
  <c r="B7" i="17"/>
  <c r="A8" i="16"/>
  <c r="B7" i="16"/>
  <c r="H10" i="2"/>
  <c r="D10" i="2"/>
  <c r="B15" i="2"/>
  <c r="D15" i="2"/>
  <c r="B7" i="4"/>
  <c r="A8" i="4"/>
  <c r="B8" i="27" l="1"/>
  <c r="A9" i="27"/>
  <c r="B8" i="25"/>
  <c r="A9" i="25"/>
  <c r="B8" i="24"/>
  <c r="A9" i="24"/>
  <c r="A10" i="23"/>
  <c r="B9" i="23"/>
  <c r="A8" i="22"/>
  <c r="B7" i="22"/>
  <c r="B7" i="21"/>
  <c r="A8" i="21"/>
  <c r="A9" i="20"/>
  <c r="B8" i="20"/>
  <c r="B9" i="19"/>
  <c r="A10" i="19"/>
  <c r="B8" i="18"/>
  <c r="A9" i="18"/>
  <c r="B8" i="17"/>
  <c r="A9" i="17"/>
  <c r="B8" i="16"/>
  <c r="A9" i="16"/>
  <c r="H15" i="2"/>
  <c r="A9" i="4"/>
  <c r="B8" i="4"/>
  <c r="A10" i="27" l="1"/>
  <c r="B9" i="27"/>
  <c r="A10" i="25"/>
  <c r="B9" i="25"/>
  <c r="B9" i="24"/>
  <c r="A10" i="24"/>
  <c r="A11" i="23"/>
  <c r="B10" i="23"/>
  <c r="B8" i="22"/>
  <c r="A9" i="22"/>
  <c r="B8" i="21"/>
  <c r="A9" i="21"/>
  <c r="A10" i="20"/>
  <c r="B9" i="20"/>
  <c r="A11" i="19"/>
  <c r="B10" i="19"/>
  <c r="B9" i="18"/>
  <c r="A10" i="18"/>
  <c r="B9" i="17"/>
  <c r="A10" i="17"/>
  <c r="A10" i="16"/>
  <c r="B9" i="16"/>
  <c r="A10" i="4"/>
  <c r="B9" i="4"/>
  <c r="A11" i="27" l="1"/>
  <c r="B10" i="27"/>
  <c r="B10" i="25"/>
  <c r="A11" i="25"/>
  <c r="A11" i="24"/>
  <c r="B10" i="24"/>
  <c r="B11" i="23"/>
  <c r="A12" i="23"/>
  <c r="B9" i="22"/>
  <c r="A10" i="22"/>
  <c r="A10" i="21"/>
  <c r="B9" i="21"/>
  <c r="B10" i="20"/>
  <c r="A11" i="20"/>
  <c r="B11" i="19"/>
  <c r="A12" i="19"/>
  <c r="A11" i="18"/>
  <c r="B10" i="18"/>
  <c r="A11" i="17"/>
  <c r="B10" i="17"/>
  <c r="A11" i="16"/>
  <c r="B10" i="16"/>
  <c r="A11" i="4"/>
  <c r="B10" i="4"/>
  <c r="B11" i="27" l="1"/>
  <c r="A12" i="27"/>
  <c r="B11" i="25"/>
  <c r="A12" i="25"/>
  <c r="A12" i="24"/>
  <c r="B11" i="24"/>
  <c r="B12" i="23"/>
  <c r="A13" i="23"/>
  <c r="A11" i="22"/>
  <c r="B10" i="22"/>
  <c r="A11" i="21"/>
  <c r="B10" i="21"/>
  <c r="B11" i="20"/>
  <c r="A12" i="20"/>
  <c r="A13" i="19"/>
  <c r="B12" i="19"/>
  <c r="B11" i="18"/>
  <c r="A12" i="18"/>
  <c r="B11" i="17"/>
  <c r="A12" i="17"/>
  <c r="B11" i="16"/>
  <c r="A12" i="16"/>
  <c r="A12" i="4"/>
  <c r="B11" i="4"/>
  <c r="B12" i="27" l="1"/>
  <c r="A13" i="27"/>
  <c r="A13" i="25"/>
  <c r="B12" i="25"/>
  <c r="B12" i="24"/>
  <c r="A13" i="24"/>
  <c r="B13" i="23"/>
  <c r="A14" i="23"/>
  <c r="B11" i="22"/>
  <c r="A12" i="22"/>
  <c r="B11" i="21"/>
  <c r="A12" i="21"/>
  <c r="A13" i="20"/>
  <c r="B12" i="20"/>
  <c r="B13" i="19"/>
  <c r="A14" i="19"/>
  <c r="A13" i="18"/>
  <c r="B12" i="18"/>
  <c r="A13" i="17"/>
  <c r="B12" i="17"/>
  <c r="A13" i="16"/>
  <c r="B12" i="16"/>
  <c r="A13" i="4"/>
  <c r="B12" i="4"/>
  <c r="B13" i="27" l="1"/>
  <c r="A14" i="27"/>
  <c r="A14" i="25"/>
  <c r="B13" i="25"/>
  <c r="A14" i="24"/>
  <c r="B13" i="24"/>
  <c r="A15" i="23"/>
  <c r="B14" i="23"/>
  <c r="B12" i="22"/>
  <c r="A13" i="22"/>
  <c r="A13" i="21"/>
  <c r="B12" i="21"/>
  <c r="B13" i="20"/>
  <c r="A14" i="20"/>
  <c r="B14" i="19"/>
  <c r="A15" i="19"/>
  <c r="B13" i="18"/>
  <c r="A14" i="18"/>
  <c r="B13" i="17"/>
  <c r="A14" i="17"/>
  <c r="A14" i="16"/>
  <c r="B13" i="16"/>
  <c r="B13" i="4"/>
  <c r="A14" i="4"/>
  <c r="A15" i="27" l="1"/>
  <c r="B14" i="27"/>
  <c r="A15" i="25"/>
  <c r="B14" i="25"/>
  <c r="B14" i="24"/>
  <c r="A15" i="24"/>
  <c r="B15" i="23"/>
  <c r="A16" i="23"/>
  <c r="A14" i="22"/>
  <c r="B13" i="22"/>
  <c r="A14" i="21"/>
  <c r="B13" i="21"/>
  <c r="A15" i="20"/>
  <c r="B14" i="20"/>
  <c r="B15" i="19"/>
  <c r="A16" i="19"/>
  <c r="B14" i="18"/>
  <c r="A15" i="18"/>
  <c r="A15" i="17"/>
  <c r="B14" i="17"/>
  <c r="B14" i="16"/>
  <c r="A15" i="16"/>
  <c r="A15" i="4"/>
  <c r="B14" i="4"/>
  <c r="B15" i="27" l="1"/>
  <c r="A16" i="27"/>
  <c r="B15" i="25"/>
  <c r="A16" i="25"/>
  <c r="B15" i="24"/>
  <c r="A16" i="24"/>
  <c r="A17" i="23"/>
  <c r="B16" i="23"/>
  <c r="A15" i="22"/>
  <c r="B14" i="22"/>
  <c r="A15" i="21"/>
  <c r="B14" i="21"/>
  <c r="A16" i="20"/>
  <c r="B15" i="20"/>
  <c r="A17" i="19"/>
  <c r="B16" i="19"/>
  <c r="B15" i="18"/>
  <c r="A16" i="18"/>
  <c r="B15" i="17"/>
  <c r="A16" i="17"/>
  <c r="B15" i="16"/>
  <c r="A16" i="16"/>
  <c r="A16" i="4"/>
  <c r="B15" i="4"/>
  <c r="B16" i="27" l="1"/>
  <c r="A17" i="27"/>
  <c r="B16" i="25"/>
  <c r="A17" i="25"/>
  <c r="B16" i="24"/>
  <c r="A17" i="24"/>
  <c r="A18" i="23"/>
  <c r="B17" i="23"/>
  <c r="B15" i="22"/>
  <c r="A16" i="22"/>
  <c r="B15" i="21"/>
  <c r="A16" i="21"/>
  <c r="A17" i="20"/>
  <c r="B16" i="20"/>
  <c r="A18" i="19"/>
  <c r="B17" i="19"/>
  <c r="A17" i="18"/>
  <c r="B16" i="18"/>
  <c r="A17" i="17"/>
  <c r="B16" i="17"/>
  <c r="A17" i="16"/>
  <c r="B16" i="16"/>
  <c r="A17" i="4"/>
  <c r="B16" i="4"/>
  <c r="A18" i="27" l="1"/>
  <c r="B17" i="27"/>
  <c r="A18" i="25"/>
  <c r="B17" i="25"/>
  <c r="A18" i="24"/>
  <c r="B17" i="24"/>
  <c r="B18" i="23"/>
  <c r="A19" i="23"/>
  <c r="A17" i="22"/>
  <c r="B16" i="22"/>
  <c r="A17" i="21"/>
  <c r="B16" i="21"/>
  <c r="B17" i="20"/>
  <c r="A18" i="20"/>
  <c r="B18" i="19"/>
  <c r="A19" i="19"/>
  <c r="A18" i="18"/>
  <c r="B17" i="18"/>
  <c r="A18" i="17"/>
  <c r="B17" i="17"/>
  <c r="A18" i="16"/>
  <c r="B17" i="16"/>
  <c r="A18" i="4"/>
  <c r="B17" i="4"/>
  <c r="B18" i="27" l="1"/>
  <c r="A19" i="27"/>
  <c r="B18" i="25"/>
  <c r="A19" i="25"/>
  <c r="A19" i="24"/>
  <c r="B18" i="24"/>
  <c r="B19" i="23"/>
  <c r="A20" i="23"/>
  <c r="A18" i="22"/>
  <c r="B17" i="22"/>
  <c r="A18" i="21"/>
  <c r="B17" i="21"/>
  <c r="B18" i="20"/>
  <c r="A19" i="20"/>
  <c r="B19" i="19"/>
  <c r="A20" i="19"/>
  <c r="B18" i="18"/>
  <c r="A19" i="18"/>
  <c r="B18" i="17"/>
  <c r="A19" i="17"/>
  <c r="B18" i="16"/>
  <c r="A19" i="16"/>
  <c r="B18" i="4"/>
  <c r="A19" i="4"/>
  <c r="B19" i="27" l="1"/>
  <c r="A20" i="27"/>
  <c r="B19" i="25"/>
  <c r="A20" i="25"/>
  <c r="B19" i="24"/>
  <c r="A20" i="24"/>
  <c r="A21" i="23"/>
  <c r="B20" i="23"/>
  <c r="B18" i="22"/>
  <c r="A19" i="22"/>
  <c r="B18" i="21"/>
  <c r="A19" i="21"/>
  <c r="A20" i="20"/>
  <c r="B19" i="20"/>
  <c r="B20" i="19"/>
  <c r="A21" i="19"/>
  <c r="B19" i="18"/>
  <c r="A20" i="18"/>
  <c r="B19" i="17"/>
  <c r="A20" i="17"/>
  <c r="B19" i="16"/>
  <c r="A20" i="16"/>
  <c r="A20" i="4"/>
  <c r="B19" i="4"/>
  <c r="B20" i="27" l="1"/>
  <c r="A21" i="27"/>
  <c r="B20" i="25"/>
  <c r="A21" i="25"/>
  <c r="B20" i="24"/>
  <c r="A21" i="24"/>
  <c r="A22" i="23"/>
  <c r="B21" i="23"/>
  <c r="B19" i="22"/>
  <c r="A20" i="22"/>
  <c r="B19" i="21"/>
  <c r="A20" i="21"/>
  <c r="A21" i="20"/>
  <c r="B20" i="20"/>
  <c r="A22" i="19"/>
  <c r="B21" i="19"/>
  <c r="A21" i="18"/>
  <c r="B20" i="18"/>
  <c r="A21" i="17"/>
  <c r="B20" i="17"/>
  <c r="A21" i="16"/>
  <c r="B20" i="16"/>
  <c r="A21" i="4"/>
  <c r="B20" i="4"/>
  <c r="A22" i="27" l="1"/>
  <c r="B21" i="27"/>
  <c r="A22" i="25"/>
  <c r="B21" i="25"/>
  <c r="B21" i="24"/>
  <c r="A22" i="24"/>
  <c r="A23" i="23"/>
  <c r="B22" i="23"/>
  <c r="A21" i="22"/>
  <c r="B20" i="22"/>
  <c r="B20" i="21"/>
  <c r="A21" i="21"/>
  <c r="A22" i="20"/>
  <c r="B21" i="20"/>
  <c r="A23" i="19"/>
  <c r="B22" i="19"/>
  <c r="A22" i="18"/>
  <c r="B21" i="18"/>
  <c r="A22" i="17"/>
  <c r="B21" i="17"/>
  <c r="A22" i="16"/>
  <c r="B21" i="16"/>
  <c r="B21" i="4"/>
  <c r="A22" i="4"/>
  <c r="B22" i="27" l="1"/>
  <c r="A23" i="27"/>
  <c r="A23" i="25"/>
  <c r="B22" i="25"/>
  <c r="A23" i="24"/>
  <c r="B22" i="24"/>
  <c r="B23" i="23"/>
  <c r="A24" i="23"/>
  <c r="A22" i="22"/>
  <c r="B21" i="22"/>
  <c r="A22" i="21"/>
  <c r="B21" i="21"/>
  <c r="A23" i="20"/>
  <c r="B22" i="20"/>
  <c r="A24" i="19"/>
  <c r="B23" i="19"/>
  <c r="A23" i="18"/>
  <c r="B22" i="18"/>
  <c r="A23" i="17"/>
  <c r="B22" i="17"/>
  <c r="A23" i="16"/>
  <c r="B22" i="16"/>
  <c r="B22" i="4"/>
  <c r="A23" i="4"/>
  <c r="A24" i="27" l="1"/>
  <c r="B23" i="27"/>
  <c r="A24" i="25"/>
  <c r="B23" i="25"/>
  <c r="B23" i="24"/>
  <c r="A24" i="24"/>
  <c r="B24" i="23"/>
  <c r="A25" i="23"/>
  <c r="B22" i="22"/>
  <c r="A23" i="22"/>
  <c r="A23" i="21"/>
  <c r="B22" i="21"/>
  <c r="A24" i="20"/>
  <c r="B23" i="20"/>
  <c r="B24" i="19"/>
  <c r="A25" i="19"/>
  <c r="B23" i="18"/>
  <c r="A24" i="18"/>
  <c r="B23" i="17"/>
  <c r="A24" i="17"/>
  <c r="B23" i="16"/>
  <c r="A24" i="16"/>
  <c r="A24" i="4"/>
  <c r="B23" i="4"/>
  <c r="B24" i="27" l="1"/>
  <c r="A25" i="27"/>
  <c r="B24" i="25"/>
  <c r="A25" i="25"/>
  <c r="B24" i="24"/>
  <c r="A25" i="24"/>
  <c r="B25" i="23"/>
  <c r="A26" i="23"/>
  <c r="A24" i="22"/>
  <c r="B23" i="22"/>
  <c r="B23" i="21"/>
  <c r="A24" i="21"/>
  <c r="A25" i="20"/>
  <c r="B24" i="20"/>
  <c r="B25" i="19"/>
  <c r="A26" i="19"/>
  <c r="B24" i="18"/>
  <c r="A25" i="18"/>
  <c r="A25" i="17"/>
  <c r="B24" i="17"/>
  <c r="B24" i="16"/>
  <c r="A25" i="16"/>
  <c r="A25" i="4"/>
  <c r="B24" i="4"/>
  <c r="A26" i="27" l="1"/>
  <c r="B25" i="27"/>
  <c r="A26" i="25"/>
  <c r="B25" i="25"/>
  <c r="A26" i="24"/>
  <c r="B25" i="24"/>
  <c r="B26" i="23"/>
  <c r="A27" i="23"/>
  <c r="B24" i="22"/>
  <c r="A25" i="22"/>
  <c r="B24" i="21"/>
  <c r="A25" i="21"/>
  <c r="A26" i="20"/>
  <c r="B25" i="20"/>
  <c r="B26" i="19"/>
  <c r="A27" i="19"/>
  <c r="B25" i="18"/>
  <c r="A26" i="18"/>
  <c r="A26" i="17"/>
  <c r="B25" i="17"/>
  <c r="A26" i="16"/>
  <c r="B25" i="16"/>
  <c r="A26" i="4"/>
  <c r="B25" i="4"/>
  <c r="B26" i="27" l="1"/>
  <c r="A27" i="27"/>
  <c r="B26" i="25"/>
  <c r="A27" i="25"/>
  <c r="B26" i="24"/>
  <c r="A27" i="24"/>
  <c r="A28" i="23"/>
  <c r="B27" i="23"/>
  <c r="A26" i="22"/>
  <c r="B25" i="22"/>
  <c r="A26" i="21"/>
  <c r="B25" i="21"/>
  <c r="B26" i="20"/>
  <c r="A27" i="20"/>
  <c r="B27" i="19"/>
  <c r="A28" i="19"/>
  <c r="B26" i="18"/>
  <c r="A27" i="18"/>
  <c r="B26" i="17"/>
  <c r="A27" i="17"/>
  <c r="B26" i="16"/>
  <c r="A27" i="16"/>
  <c r="A27" i="4"/>
  <c r="B26" i="4"/>
  <c r="A28" i="27" l="1"/>
  <c r="B27" i="27"/>
  <c r="A28" i="25"/>
  <c r="B27" i="25"/>
  <c r="A28" i="24"/>
  <c r="B27" i="24"/>
  <c r="B28" i="23"/>
  <c r="A29" i="23"/>
  <c r="B26" i="22"/>
  <c r="A27" i="22"/>
  <c r="B26" i="21"/>
  <c r="A27" i="21"/>
  <c r="A28" i="20"/>
  <c r="B27" i="20"/>
  <c r="B28" i="19"/>
  <c r="A29" i="19"/>
  <c r="A28" i="18"/>
  <c r="B27" i="18"/>
  <c r="B27" i="17"/>
  <c r="A28" i="17"/>
  <c r="A28" i="16"/>
  <c r="B27" i="16"/>
  <c r="B27" i="4"/>
  <c r="A28" i="4"/>
  <c r="B28" i="27" l="1"/>
  <c r="A29" i="27"/>
  <c r="B28" i="25"/>
  <c r="A29" i="25"/>
  <c r="B28" i="24"/>
  <c r="A29" i="24"/>
  <c r="B29" i="23"/>
  <c r="A30" i="23"/>
  <c r="A28" i="22"/>
  <c r="B27" i="22"/>
  <c r="A28" i="21"/>
  <c r="B27" i="21"/>
  <c r="B28" i="20"/>
  <c r="A29" i="20"/>
  <c r="A30" i="19"/>
  <c r="B29" i="19"/>
  <c r="B28" i="18"/>
  <c r="A29" i="18"/>
  <c r="B28" i="17"/>
  <c r="A29" i="17"/>
  <c r="B28" i="16"/>
  <c r="A29" i="16"/>
  <c r="B28" i="4"/>
  <c r="A29" i="4"/>
  <c r="A30" i="27" l="1"/>
  <c r="B29" i="27"/>
  <c r="A30" i="25"/>
  <c r="B29" i="25"/>
  <c r="B29" i="24"/>
  <c r="A30" i="24"/>
  <c r="B30" i="23"/>
  <c r="A31" i="23"/>
  <c r="B28" i="22"/>
  <c r="A29" i="22"/>
  <c r="B28" i="21"/>
  <c r="A29" i="21"/>
  <c r="B29" i="20"/>
  <c r="A30" i="20"/>
  <c r="B30" i="19"/>
  <c r="A31" i="19"/>
  <c r="B29" i="18"/>
  <c r="A30" i="18"/>
  <c r="B29" i="17"/>
  <c r="A30" i="17"/>
  <c r="B29" i="16"/>
  <c r="B29" i="4"/>
  <c r="A30" i="4"/>
  <c r="B30" i="27" l="1"/>
  <c r="A31" i="27"/>
  <c r="B30" i="25"/>
  <c r="A31" i="25"/>
  <c r="B30" i="24"/>
  <c r="A31" i="24"/>
  <c r="A32" i="23"/>
  <c r="B32" i="23" s="1"/>
  <c r="B31" i="23"/>
  <c r="A30" i="22"/>
  <c r="B29" i="22"/>
  <c r="B29" i="21"/>
  <c r="A30" i="21"/>
  <c r="A31" i="20"/>
  <c r="B30" i="20"/>
  <c r="A32" i="19"/>
  <c r="B32" i="19" s="1"/>
  <c r="B31" i="19"/>
  <c r="B30" i="18"/>
  <c r="A31" i="18"/>
  <c r="B30" i="17"/>
  <c r="A31" i="17"/>
  <c r="A31" i="4"/>
  <c r="B30" i="4"/>
  <c r="A32" i="27" l="1"/>
  <c r="B32" i="27" s="1"/>
  <c r="B31" i="27"/>
  <c r="B31" i="25"/>
  <c r="A32" i="24"/>
  <c r="B32" i="24" s="1"/>
  <c r="B31" i="24"/>
  <c r="B30" i="22"/>
  <c r="A31" i="22"/>
  <c r="B30" i="21"/>
  <c r="A31" i="21"/>
  <c r="B31" i="20"/>
  <c r="B31" i="18"/>
  <c r="A32" i="17"/>
  <c r="B32" i="17" s="1"/>
  <c r="B31" i="17"/>
  <c r="B31" i="4"/>
  <c r="A32" i="4"/>
  <c r="B32" i="4" s="1"/>
  <c r="B31" i="22" l="1"/>
  <c r="A32" i="22"/>
  <c r="B32" i="22" s="1"/>
  <c r="B31" i="21"/>
  <c r="A32" i="21"/>
  <c r="B32" i="21" s="1"/>
</calcChain>
</file>

<file path=xl/sharedStrings.xml><?xml version="1.0" encoding="utf-8"?>
<sst xmlns="http://schemas.openxmlformats.org/spreadsheetml/2006/main" count="509" uniqueCount="95">
  <si>
    <t>Year:</t>
  </si>
  <si>
    <t>Total Days Worked:</t>
  </si>
  <si>
    <t>Month</t>
  </si>
  <si>
    <t>T</t>
  </si>
  <si>
    <t>I</t>
  </si>
  <si>
    <t>P</t>
  </si>
  <si>
    <t>Jan</t>
  </si>
  <si>
    <t>Feb</t>
  </si>
  <si>
    <t>Total Hrs</t>
  </si>
  <si>
    <t>Total "I" Hrs</t>
  </si>
  <si>
    <t>Total "P" Hrs</t>
  </si>
  <si>
    <t>Mar</t>
  </si>
  <si>
    <t>Apr</t>
  </si>
  <si>
    <t>May</t>
  </si>
  <si>
    <t>Jun</t>
  </si>
  <si>
    <t>"I" Hrs %</t>
  </si>
  <si>
    <t>"P" Hrs %</t>
  </si>
  <si>
    <t>Jul</t>
  </si>
  <si>
    <t>Aug</t>
  </si>
  <si>
    <t>Sep</t>
  </si>
  <si>
    <t>Oct</t>
  </si>
  <si>
    <t>Ave. Hrs</t>
  </si>
  <si>
    <t>Ave. "I"</t>
  </si>
  <si>
    <t>Ave. "P"</t>
  </si>
  <si>
    <t>Nov</t>
  </si>
  <si>
    <t>Per Day</t>
  </si>
  <si>
    <t>Hrs/Day</t>
  </si>
  <si>
    <t>Dec</t>
  </si>
  <si>
    <t>Income:</t>
  </si>
  <si>
    <t>"P" time/hour:</t>
  </si>
  <si>
    <t>"T" time/hour:</t>
  </si>
  <si>
    <t>Date</t>
  </si>
  <si>
    <t>Day</t>
  </si>
  <si>
    <t>Month:</t>
  </si>
  <si>
    <t>January</t>
  </si>
  <si>
    <t>Avg. Hrs</t>
  </si>
  <si>
    <t>Avg. "I"</t>
  </si>
  <si>
    <t>Avg. "P"</t>
  </si>
  <si>
    <t>Current Month</t>
  </si>
  <si>
    <t>Next Month</t>
  </si>
  <si>
    <t>Closing Date</t>
  </si>
  <si>
    <t>Transaction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</si>
  <si>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</si>
  <si>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</si>
  <si>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</si>
  <si>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</si>
  <si>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</si>
  <si>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</si>
  <si>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</si>
  <si>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</si>
  <si>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</si>
  <si>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</si>
  <si>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</si>
  <si>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Example activities:</t>
  </si>
  <si>
    <t>Showing Property</t>
  </si>
  <si>
    <t>Real Estate Reviews</t>
  </si>
  <si>
    <t>Listing Consultation</t>
  </si>
  <si>
    <t>Writing an offer for a buyer</t>
  </si>
  <si>
    <t>"P" Time = Productive Time</t>
  </si>
  <si>
    <t>"I" Time = Indirectly Productive Time</t>
  </si>
  <si>
    <t>Performing the Ninja Nine</t>
  </si>
  <si>
    <t>All Face to Face or Voice to Voice FLOW activities</t>
  </si>
  <si>
    <t>Essential "E" Time</t>
  </si>
  <si>
    <t>Activites essential to close a transaction</t>
  </si>
  <si>
    <t>Photographing</t>
  </si>
  <si>
    <t>Attending inspections</t>
  </si>
  <si>
    <t>Previewing property</t>
  </si>
  <si>
    <t>Negotiating inspection repairs</t>
  </si>
  <si>
    <t>Essential E</t>
  </si>
  <si>
    <t>Total Hrs Worked</t>
  </si>
  <si>
    <t>Total "Essential" Hrs</t>
  </si>
  <si>
    <t xml:space="preserve"> </t>
  </si>
  <si>
    <t>Essential "E" Hrs %</t>
  </si>
  <si>
    <t>Avg.Essential "E"</t>
  </si>
  <si>
    <t>Total Days worked:</t>
  </si>
  <si>
    <t>This Month Closed Commissions:</t>
  </si>
  <si>
    <t>Next Month Pending Commissions:</t>
  </si>
  <si>
    <t>Total Non essential E</t>
  </si>
  <si>
    <t>"I" time/hour:</t>
  </si>
  <si>
    <t xml:space="preserve">Essential E </t>
  </si>
  <si>
    <t>Total "Essential"</t>
  </si>
  <si>
    <t>Ave. "Essential" E</t>
  </si>
  <si>
    <t>Hours of I time to create an hour of P time</t>
  </si>
  <si>
    <t>"Essential" Hrs %</t>
  </si>
  <si>
    <t>Hand enter to start a new year</t>
  </si>
  <si>
    <t>Attending showings as the listing agent</t>
  </si>
  <si>
    <t>P-I-E TIME LOG</t>
  </si>
  <si>
    <t>Any time spent face to face with a client, you and a contract.</t>
  </si>
  <si>
    <t>Any time spent that creates Productive Time</t>
  </si>
  <si>
    <t>Staging a listing</t>
  </si>
  <si>
    <t>Attending closing</t>
  </si>
  <si>
    <t>What is PIE time?</t>
  </si>
  <si>
    <t>Income Expected</t>
  </si>
  <si>
    <t>Income/hour:</t>
  </si>
  <si>
    <t>Income/hour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</si>
</sst>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ddd"/>
  </numFmts>
  <fonts count="17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EFEFEF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i/>
      <sz val="12"/>
      <color rgb="FF000000"/>
      <name val="Arial"/>
      <family val="2"/>
    </font>
    <font>
      <b/>
      <sz val="16"/>
      <name val="Arial"/>
      <family val="2"/>
    </font>
    <font>
      <b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8080"/>
        <bgColor rgb="FFFF8080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CCFFFF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33333"/>
      </right>
      <top style="thin">
        <color rgb="FF000000"/>
      </top>
      <bottom style="thin">
        <color rgb="FF000000"/>
      </bottom>
      <diagonal/>
    </border>
    <border>
      <left/>
      <right style="thin">
        <color rgb="FF33333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33333"/>
      </right>
      <top/>
      <bottom style="thin">
        <color rgb="FF808080"/>
      </bottom>
      <diagonal/>
    </border>
    <border>
      <left/>
      <right style="thin">
        <color rgb="FF333333"/>
      </right>
      <top/>
      <bottom/>
      <diagonal/>
    </border>
    <border>
      <left/>
      <right style="thin">
        <color rgb="FF333333"/>
      </right>
      <top/>
      <bottom style="thin">
        <color rgb="FF808080"/>
      </bottom>
      <diagonal/>
    </border>
    <border>
      <left/>
      <right style="thin">
        <color rgb="FF000000"/>
      </right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333333"/>
      </right>
      <top/>
      <bottom style="thin">
        <color rgb="FF000000"/>
      </bottom>
      <diagonal/>
    </border>
    <border>
      <left/>
      <right style="thin">
        <color rgb="FF333333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808080"/>
      </top>
      <bottom/>
      <diagonal/>
    </border>
    <border>
      <left style="thin">
        <color rgb="FF333333"/>
      </left>
      <right style="thin">
        <color rgb="FF333333"/>
      </right>
      <top/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80808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2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0" borderId="21" xfId="0" applyFont="1" applyBorder="1" applyAlignment="1">
      <alignment horizontal="center" wrapText="1"/>
    </xf>
    <xf numFmtId="0" fontId="6" fillId="0" borderId="21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6" fillId="0" borderId="21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10" fillId="0" borderId="21" xfId="0" applyFont="1" applyBorder="1" applyAlignment="1">
      <alignment wrapText="1"/>
    </xf>
    <xf numFmtId="0" fontId="4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0" fontId="9" fillId="2" borderId="11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14" fontId="9" fillId="0" borderId="19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5" borderId="8" xfId="0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164" fontId="11" fillId="3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0" borderId="0" xfId="0" applyFont="1"/>
    <xf numFmtId="2" fontId="9" fillId="5" borderId="19" xfId="0" applyNumberFormat="1" applyFont="1" applyFill="1" applyBorder="1" applyAlignment="1" applyProtection="1">
      <alignment horizontal="center" vertical="top"/>
      <protection locked="0"/>
    </xf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8" fillId="0" borderId="21" xfId="0" applyFont="1" applyBorder="1"/>
    <xf numFmtId="2" fontId="8" fillId="6" borderId="21" xfId="0" applyNumberFormat="1" applyFont="1" applyFill="1" applyBorder="1" applyAlignment="1">
      <alignment horizontal="center" vertical="top"/>
    </xf>
    <xf numFmtId="2" fontId="9" fillId="2" borderId="11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9" fillId="7" borderId="8" xfId="0" applyNumberFormat="1" applyFont="1" applyFill="1" applyBorder="1" applyAlignment="1">
      <alignment horizontal="center"/>
    </xf>
    <xf numFmtId="3" fontId="9" fillId="7" borderId="9" xfId="0" applyNumberFormat="1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3" fontId="9" fillId="7" borderId="15" xfId="0" applyNumberFormat="1" applyFont="1" applyFill="1" applyBorder="1" applyAlignment="1">
      <alignment horizontal="center"/>
    </xf>
    <xf numFmtId="3" fontId="9" fillId="7" borderId="16" xfId="0" applyNumberFormat="1" applyFont="1" applyFill="1" applyBorder="1" applyAlignment="1">
      <alignment horizontal="center"/>
    </xf>
    <xf numFmtId="3" fontId="9" fillId="2" borderId="17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2" fillId="0" borderId="2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4" fontId="1" fillId="0" borderId="21" xfId="0" applyNumberFormat="1" applyFont="1" applyBorder="1" applyAlignment="1" applyProtection="1">
      <alignment horizontal="center"/>
      <protection locked="0"/>
    </xf>
    <xf numFmtId="44" fontId="11" fillId="4" borderId="0" xfId="1" applyFont="1" applyFill="1" applyAlignment="1">
      <alignment horizontal="center"/>
    </xf>
    <xf numFmtId="2" fontId="11" fillId="4" borderId="0" xfId="0" applyNumberFormat="1" applyFont="1" applyFill="1" applyAlignment="1">
      <alignment horizontal="center"/>
    </xf>
    <xf numFmtId="0" fontId="9" fillId="0" borderId="24" xfId="0" applyFont="1" applyBorder="1"/>
    <xf numFmtId="0" fontId="9" fillId="0" borderId="20" xfId="0" applyFont="1" applyBorder="1"/>
    <xf numFmtId="164" fontId="11" fillId="4" borderId="0" xfId="1" applyNumberFormat="1" applyFont="1" applyFill="1" applyAlignment="1">
      <alignment horizontal="center"/>
    </xf>
    <xf numFmtId="0" fontId="9" fillId="0" borderId="25" xfId="0" applyFont="1" applyBorder="1"/>
    <xf numFmtId="0" fontId="9" fillId="0" borderId="27" xfId="0" applyFont="1" applyBorder="1" applyAlignment="1">
      <alignment horizontal="center"/>
    </xf>
    <xf numFmtId="164" fontId="9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164" fontId="1" fillId="0" borderId="21" xfId="0" applyNumberFormat="1" applyFont="1" applyBorder="1" applyAlignment="1" applyProtection="1">
      <alignment horizontal="center"/>
      <protection locked="0"/>
    </xf>
    <xf numFmtId="164" fontId="2" fillId="0" borderId="21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13" fillId="0" borderId="0" xfId="0" applyFont="1"/>
    <xf numFmtId="0" fontId="14" fillId="0" borderId="21" xfId="0" applyFont="1" applyBorder="1"/>
    <xf numFmtId="0" fontId="15" fillId="0" borderId="0" xfId="0" applyFont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2" fontId="9" fillId="2" borderId="17" xfId="0" applyNumberFormat="1" applyFont="1" applyFill="1" applyBorder="1" applyAlignment="1">
      <alignment horizontal="center"/>
    </xf>
    <xf numFmtId="2" fontId="9" fillId="2" borderId="26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2" fontId="9" fillId="2" borderId="21" xfId="0" applyNumberFormat="1" applyFont="1" applyFill="1" applyBorder="1" applyAlignment="1">
      <alignment horizontal="center"/>
    </xf>
    <xf numFmtId="14" fontId="2" fillId="0" borderId="21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1" xfId="0" applyFont="1" applyBorder="1" applyAlignment="1">
      <alignment horizontal="center"/>
    </xf>
    <xf numFmtId="0" fontId="11" fillId="0" borderId="2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50800</xdr:colOff>
      <xdr:row>4</xdr:row>
      <xdr:rowOff>114300</xdr:rowOff>
    </xdr:from>
    <xdr:ext cx="6915291" cy="557139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2EA735-000C-32A2-49C1-80F44F8ACA81}"/>
            </a:ext>
          </a:extLst>
        </xdr:cNvPr>
        <xdr:cNvSpPr txBox="1"/>
      </xdr:nvSpPr>
      <xdr:spPr>
        <a:xfrm>
          <a:off x="6629400" y="1168400"/>
          <a:ext cx="6915291" cy="5571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How to use</a:t>
          </a:r>
          <a:r>
            <a:rPr lang="en-US" sz="1400" b="1" baseline="0"/>
            <a:t> this spreadsheet and each of the sheets:</a:t>
          </a:r>
        </a:p>
        <a:p>
          <a:endParaRPr lang="en-US" sz="1400" b="1" baseline="0"/>
        </a:p>
        <a:p>
          <a:r>
            <a:rPr lang="en-US" sz="1400" b="1" baseline="0"/>
            <a:t>There are 14 different sheets at the bottom.  Here is how they work.</a:t>
          </a:r>
          <a:endParaRPr lang="en-US" sz="1400" b="1"/>
        </a:p>
        <a:p>
          <a:endParaRPr lang="en-US" sz="1400" b="1"/>
        </a:p>
        <a:p>
          <a:r>
            <a:rPr lang="en-US" sz="1400" b="1"/>
            <a:t>YTD Overview: </a:t>
          </a:r>
          <a:r>
            <a:rPr lang="en-US" sz="1400" b="0"/>
            <a:t>This is</a:t>
          </a:r>
          <a:r>
            <a:rPr lang="en-US" sz="1400" b="0" baseline="0"/>
            <a:t> your "dashboard."  All of these numbers will all automatically </a:t>
          </a:r>
        </a:p>
        <a:p>
          <a:r>
            <a:rPr lang="en-US" sz="1400" b="0" baseline="0"/>
            <a:t>fill in as you complete the sheet over the year.</a:t>
          </a:r>
        </a:p>
        <a:p>
          <a:endParaRPr lang="en-US" sz="1400" b="0" baseline="0"/>
        </a:p>
        <a:p>
          <a:r>
            <a:rPr lang="en-US" sz="1400" b="1"/>
            <a:t>Transactions</a:t>
          </a:r>
          <a:r>
            <a:rPr lang="en-US" sz="1400" b="0"/>
            <a:t>:  This is</a:t>
          </a:r>
          <a:r>
            <a:rPr lang="en-US" sz="1400" b="0" baseline="0"/>
            <a:t> the sheet where you will track your individual transactions.</a:t>
          </a:r>
        </a:p>
        <a:p>
          <a:r>
            <a:rPr lang="en-US" sz="1400" b="0" baseline="0"/>
            <a:t>Whenever you put a property under contract, a listing sold or a buyer, enter the</a:t>
          </a:r>
        </a:p>
        <a:p>
          <a:r>
            <a:rPr lang="en-US" sz="1400" b="0" baseline="0"/>
            <a:t>transaction and most importantly put the closing date.  Also, estimate your net commission.</a:t>
          </a:r>
        </a:p>
        <a:p>
          <a:r>
            <a:rPr lang="en-US" sz="1400" b="0" baseline="0"/>
            <a:t>That will populate the monthy sheet with your projected income which then </a:t>
          </a:r>
        </a:p>
        <a:p>
          <a:r>
            <a:rPr lang="en-US" sz="1400" b="0" baseline="0"/>
            <a:t>will calculate your P, I and E time.</a:t>
          </a:r>
        </a:p>
        <a:p>
          <a:endParaRPr lang="en-US" sz="1400" b="1" baseline="0"/>
        </a:p>
        <a:p>
          <a:r>
            <a:rPr lang="en-US" sz="1400" b="1" baseline="0"/>
            <a:t>Monthly Sheets: </a:t>
          </a:r>
          <a:r>
            <a:rPr lang="en-US" sz="1400" b="0" baseline="0"/>
            <a:t>This is the sheet where you will track your daily hours.  The goal is to </a:t>
          </a:r>
        </a:p>
        <a:p>
          <a:r>
            <a:rPr lang="en-US" sz="1400" b="0" baseline="0"/>
            <a:t>see where your time is spent and have the ability to calulate your hourly income.  Don't </a:t>
          </a:r>
        </a:p>
        <a:p>
          <a:r>
            <a:rPr lang="en-US" sz="1400" b="0" baseline="0"/>
            <a:t>get too obsessive about tracking every second, but do your best to estimate.  The magic</a:t>
          </a:r>
        </a:p>
        <a:p>
          <a:r>
            <a:rPr lang="en-US" sz="1400" b="0" baseline="0"/>
            <a:t>is in the tracking, not the perfection of every entry.</a:t>
          </a:r>
        </a:p>
        <a:p>
          <a:endParaRPr lang="en-US" sz="1400" b="0" baseline="0"/>
        </a:p>
        <a:p>
          <a:r>
            <a:rPr lang="en-US" sz="1400" b="0" baseline="0"/>
            <a:t>E time:  There are two types of E time: Essential and Non-essential.  Essential E time are all </a:t>
          </a:r>
        </a:p>
        <a:p>
          <a:r>
            <a:rPr lang="en-US" sz="1400" b="0" baseline="0"/>
            <a:t>the activities that must be done to get a transaction closed.  Non-essential activies are </a:t>
          </a:r>
        </a:p>
        <a:p>
          <a:r>
            <a:rPr lang="en-US" sz="1400" b="0" baseline="0"/>
            <a:t>those activities that we do during the day which don't contribute to our success but </a:t>
          </a:r>
        </a:p>
        <a:p>
          <a:r>
            <a:rPr lang="en-US" sz="1400" b="0" baseline="0"/>
            <a:t>we do them to feel produtive.  The best example is spending hours on a property flyer</a:t>
          </a:r>
        </a:p>
        <a:p>
          <a:r>
            <a:rPr lang="en-US" sz="1400" b="0" baseline="0"/>
            <a:t>that the marketing department has already done.  Or spending time putting up signs instead</a:t>
          </a:r>
        </a:p>
        <a:p>
          <a:r>
            <a:rPr lang="en-US" sz="1400" b="0" baseline="0"/>
            <a:t>of hiring the sign installer to do that.  We do most of these to "save money" but in fact,</a:t>
          </a:r>
        </a:p>
        <a:p>
          <a:r>
            <a:rPr lang="en-US" sz="1400" b="0" baseline="0"/>
            <a:t>we could be doing "I" time instead and hire the non-essential time out.</a:t>
          </a:r>
          <a:endParaRPr lang="en-US" sz="1400" b="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4"/>
  <sheetViews>
    <sheetView showGridLines="0" topLeftCell="A3" workbookViewId="0">
      <selection activeCell="B22" sqref="B22"/>
    </sheetView>
  </sheetViews>
  <sheetFormatPr defaultColWidth="14.42578125" defaultRowHeight="15.75" customHeight="1" x14ac:dyDescent="0.2"/>
  <cols>
    <col min="1" max="1" width="8.42578125" style="11" customWidth="1"/>
    <col min="2" max="2" width="72.7109375" style="11" customWidth="1"/>
    <col min="3" max="3" width="5.140625" style="11" customWidth="1"/>
    <col min="4" max="8" width="13.42578125" style="11" customWidth="1"/>
    <col min="9" max="16384" width="14.42578125" style="11"/>
  </cols>
  <sheetData>
    <row r="2" spans="2:4" ht="23.25" x14ac:dyDescent="0.35">
      <c r="B2" s="10" t="s">
        <v>86</v>
      </c>
    </row>
    <row r="3" spans="2:4" ht="23.25" x14ac:dyDescent="0.35">
      <c r="B3" s="10"/>
    </row>
    <row r="4" spans="2:4" ht="20.25" x14ac:dyDescent="0.3">
      <c r="B4" s="82" t="s">
        <v>91</v>
      </c>
    </row>
    <row r="5" spans="2:4" ht="15" x14ac:dyDescent="0.2">
      <c r="B5" s="12"/>
    </row>
    <row r="6" spans="2:4" ht="18" x14ac:dyDescent="0.25">
      <c r="B6" s="83" t="s">
        <v>58</v>
      </c>
      <c r="D6" s="80"/>
    </row>
    <row r="7" spans="2:4" ht="15" x14ac:dyDescent="0.2">
      <c r="B7" s="14"/>
    </row>
    <row r="8" spans="2:4" ht="36" x14ac:dyDescent="0.25">
      <c r="B8" s="19" t="s">
        <v>87</v>
      </c>
    </row>
    <row r="9" spans="2:4" ht="15" x14ac:dyDescent="0.2">
      <c r="B9" s="17"/>
    </row>
    <row r="10" spans="2:4" ht="17.100000000000001" customHeight="1" x14ac:dyDescent="0.2">
      <c r="B10" s="18" t="s">
        <v>57</v>
      </c>
    </row>
    <row r="11" spans="2:4" ht="15" x14ac:dyDescent="0.2">
      <c r="B11" s="18" t="s">
        <v>56</v>
      </c>
    </row>
    <row r="12" spans="2:4" ht="15" x14ac:dyDescent="0.2">
      <c r="B12" s="13"/>
    </row>
    <row r="13" spans="2:4" ht="15" x14ac:dyDescent="0.2">
      <c r="B13" s="13"/>
    </row>
    <row r="14" spans="2:4" ht="18" x14ac:dyDescent="0.25">
      <c r="B14" s="83" t="s">
        <v>59</v>
      </c>
    </row>
    <row r="15" spans="2:4" ht="15" x14ac:dyDescent="0.2">
      <c r="B15" s="14"/>
    </row>
    <row r="16" spans="2:4" ht="18" x14ac:dyDescent="0.25">
      <c r="B16" s="19" t="s">
        <v>88</v>
      </c>
    </row>
    <row r="17" spans="2:7" ht="15" x14ac:dyDescent="0.2">
      <c r="B17" s="15" t="s">
        <v>53</v>
      </c>
    </row>
    <row r="18" spans="2:7" ht="15" x14ac:dyDescent="0.2">
      <c r="B18" s="16" t="s">
        <v>60</v>
      </c>
    </row>
    <row r="19" spans="2:7" ht="15" x14ac:dyDescent="0.2">
      <c r="B19" s="16" t="s">
        <v>55</v>
      </c>
    </row>
    <row r="20" spans="2:7" ht="15" x14ac:dyDescent="0.2">
      <c r="B20" s="16" t="s">
        <v>61</v>
      </c>
    </row>
    <row r="21" spans="2:7" ht="15" x14ac:dyDescent="0.2">
      <c r="B21" s="12"/>
    </row>
    <row r="22" spans="2:7" ht="18" x14ac:dyDescent="0.25">
      <c r="B22" s="83" t="s">
        <v>62</v>
      </c>
    </row>
    <row r="23" spans="2:7" ht="20.100000000000001" customHeight="1" x14ac:dyDescent="0.2">
      <c r="B23" s="45"/>
    </row>
    <row r="24" spans="2:7" ht="18" x14ac:dyDescent="0.25">
      <c r="B24" s="19" t="s">
        <v>63</v>
      </c>
      <c r="C24"/>
      <c r="D24"/>
      <c r="E24"/>
      <c r="F24"/>
      <c r="G24"/>
    </row>
    <row r="25" spans="2:7" ht="18" customHeight="1" x14ac:dyDescent="0.2">
      <c r="B25" s="81" t="s">
        <v>53</v>
      </c>
      <c r="C25"/>
      <c r="D25"/>
      <c r="E25"/>
      <c r="F25"/>
      <c r="G25"/>
    </row>
    <row r="26" spans="2:7" ht="15" x14ac:dyDescent="0.2">
      <c r="B26" s="45" t="s">
        <v>89</v>
      </c>
      <c r="C26"/>
      <c r="D26"/>
      <c r="E26"/>
      <c r="F26"/>
      <c r="G26"/>
    </row>
    <row r="27" spans="2:7" ht="15" x14ac:dyDescent="0.2">
      <c r="B27" s="45" t="s">
        <v>64</v>
      </c>
      <c r="C27"/>
      <c r="D27"/>
      <c r="E27"/>
      <c r="F27"/>
      <c r="G27"/>
    </row>
    <row r="28" spans="2:7" ht="15" x14ac:dyDescent="0.2">
      <c r="B28" s="16" t="s">
        <v>85</v>
      </c>
      <c r="C28"/>
      <c r="D28"/>
      <c r="E28"/>
      <c r="F28"/>
      <c r="G28"/>
    </row>
    <row r="29" spans="2:7" ht="15" x14ac:dyDescent="0.2">
      <c r="B29" s="16" t="s">
        <v>65</v>
      </c>
      <c r="C29"/>
      <c r="D29"/>
      <c r="E29"/>
      <c r="F29"/>
      <c r="G29"/>
    </row>
    <row r="30" spans="2:7" ht="15" x14ac:dyDescent="0.2">
      <c r="B30" s="16" t="s">
        <v>54</v>
      </c>
      <c r="C30"/>
      <c r="D30"/>
      <c r="E30"/>
      <c r="F30"/>
      <c r="G30"/>
    </row>
    <row r="31" spans="2:7" ht="15" x14ac:dyDescent="0.2">
      <c r="B31" s="16" t="s">
        <v>66</v>
      </c>
      <c r="C31"/>
      <c r="D31"/>
      <c r="E31"/>
      <c r="F31"/>
      <c r="G31"/>
    </row>
    <row r="32" spans="2:7" ht="15" x14ac:dyDescent="0.2">
      <c r="B32" s="16" t="s">
        <v>67</v>
      </c>
      <c r="C32"/>
      <c r="D32"/>
      <c r="E32"/>
      <c r="F32"/>
      <c r="G32"/>
    </row>
    <row r="33" spans="2:7" ht="15" x14ac:dyDescent="0.2">
      <c r="B33" s="16" t="s">
        <v>90</v>
      </c>
      <c r="C33"/>
      <c r="D33"/>
      <c r="E33"/>
      <c r="F33"/>
      <c r="G33"/>
    </row>
    <row r="34" spans="2:7" ht="15" x14ac:dyDescent="0.2">
      <c r="C34"/>
      <c r="D34"/>
      <c r="E34"/>
      <c r="F34"/>
      <c r="G34"/>
    </row>
    <row r="35" spans="2:7" ht="15" x14ac:dyDescent="0.2">
      <c r="C35"/>
      <c r="D35"/>
      <c r="E35"/>
      <c r="F35"/>
      <c r="G35"/>
    </row>
    <row r="36" spans="2:7" ht="15" x14ac:dyDescent="0.2">
      <c r="C36"/>
      <c r="D36"/>
      <c r="E36"/>
      <c r="F36"/>
      <c r="G36"/>
    </row>
    <row r="37" spans="2:7" ht="15.75" customHeight="1" x14ac:dyDescent="0.2">
      <c r="C37"/>
      <c r="D37"/>
      <c r="E37"/>
      <c r="F37"/>
      <c r="G37"/>
    </row>
    <row r="38" spans="2:7" ht="15.75" customHeight="1" x14ac:dyDescent="0.2">
      <c r="C38"/>
      <c r="D38"/>
      <c r="E38"/>
      <c r="F38"/>
      <c r="G38"/>
    </row>
    <row r="39" spans="2:7" ht="15.75" customHeight="1" x14ac:dyDescent="0.2">
      <c r="C39"/>
      <c r="D39"/>
      <c r="E39"/>
      <c r="F39"/>
      <c r="G39"/>
    </row>
    <row r="40" spans="2:7" ht="15.75" customHeight="1" x14ac:dyDescent="0.2">
      <c r="C40"/>
      <c r="D40"/>
      <c r="E40"/>
      <c r="F40"/>
      <c r="G40"/>
    </row>
    <row r="41" spans="2:7" ht="15.75" customHeight="1" x14ac:dyDescent="0.2">
      <c r="C41"/>
      <c r="D41"/>
      <c r="E41"/>
      <c r="F41"/>
      <c r="G41"/>
    </row>
    <row r="42" spans="2:7" ht="15.75" customHeight="1" x14ac:dyDescent="0.2">
      <c r="C42"/>
      <c r="D42"/>
      <c r="E42"/>
      <c r="F42"/>
      <c r="G42"/>
    </row>
    <row r="43" spans="2:7" ht="15.75" customHeight="1" x14ac:dyDescent="0.2">
      <c r="C43"/>
      <c r="D43"/>
      <c r="E43"/>
      <c r="F43"/>
      <c r="G43"/>
    </row>
    <row r="44" spans="2:7" ht="15.75" customHeight="1" x14ac:dyDescent="0.2">
      <c r="E4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BDD2-3547-2942-B7C9-F931380CD111}">
  <dimension ref="A1:S33"/>
  <sheetViews>
    <sheetView showGridLines="0" tabSelected="1" workbookViewId="0">
      <selection activeCell="E16" sqref="E16"/>
    </sheetView>
  </sheetViews>
  <sheetFormatPr defaultColWidth="14.42578125" defaultRowHeight="15.75" customHeight="1" x14ac:dyDescent="0.2"/>
  <cols>
    <col min="1" max="1" width="11.140625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17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46204</v>
      </c>
      <c r="B2" s="25">
        <f t="shared" ref="B2:B32" si="0">IF(A2&lt;&gt;"",WEEKDAY(A2,1),"")</f>
        <v>4</v>
      </c>
      <c r="C2" s="35" t="s">
        <v>71</v>
      </c>
      <c r="D2" s="21"/>
      <c r="E2" s="41" t="s">
        <v>71</v>
      </c>
      <c r="F2" s="21"/>
      <c r="G2" s="41" t="s">
        <v>71</v>
      </c>
      <c r="H2" s="1"/>
      <c r="I2" s="41" t="s">
        <v>71</v>
      </c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46205</v>
      </c>
      <c r="B3" s="25">
        <f t="shared" si="0"/>
        <v>5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46206</v>
      </c>
      <c r="B4" s="25">
        <f t="shared" si="0"/>
        <v>6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46207</v>
      </c>
      <c r="B5" s="25">
        <f t="shared" si="0"/>
        <v>7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46208</v>
      </c>
      <c r="B6" s="25">
        <f t="shared" si="0"/>
        <v>1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46209</v>
      </c>
      <c r="B7" s="25">
        <f t="shared" si="0"/>
        <v>2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46210</v>
      </c>
      <c r="B8" s="25">
        <f t="shared" si="0"/>
        <v>3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46211</v>
      </c>
      <c r="B9" s="25">
        <f t="shared" si="0"/>
        <v>4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46212</v>
      </c>
      <c r="B10" s="25">
        <f t="shared" si="0"/>
        <v>5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46213</v>
      </c>
      <c r="B11" s="25">
        <f t="shared" si="0"/>
        <v>6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46214</v>
      </c>
      <c r="B12" s="25">
        <f t="shared" si="0"/>
        <v>7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46215</v>
      </c>
      <c r="B13" s="25">
        <f t="shared" si="0"/>
        <v>1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46216</v>
      </c>
      <c r="B14" s="25">
        <f t="shared" si="0"/>
        <v>2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46217</v>
      </c>
      <c r="B15" s="25">
        <f t="shared" si="0"/>
        <v>3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46218</v>
      </c>
      <c r="B16" s="25">
        <f t="shared" si="0"/>
        <v>4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46219</v>
      </c>
      <c r="B17" s="25">
        <f t="shared" si="0"/>
        <v>5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46220</v>
      </c>
      <c r="B18" s="25">
        <f t="shared" si="0"/>
        <v>6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5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46221</v>
      </c>
      <c r="B19" s="25">
        <f t="shared" si="0"/>
        <v>7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22"/>
      <c r="O19" s="2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46222</v>
      </c>
      <c r="B20" s="25">
        <f t="shared" si="0"/>
        <v>1</v>
      </c>
      <c r="C20" s="41"/>
      <c r="D20" s="21"/>
      <c r="E20" s="41"/>
      <c r="F20" s="21"/>
      <c r="G20" s="41"/>
      <c r="H20" s="1"/>
      <c r="I20" s="41"/>
      <c r="J20" s="3"/>
      <c r="K20" s="93" t="s">
        <v>82</v>
      </c>
      <c r="L20" s="93"/>
      <c r="M20" s="93"/>
      <c r="N20" s="93"/>
      <c r="O20" s="93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46223</v>
      </c>
      <c r="B21" s="25">
        <f t="shared" si="0"/>
        <v>2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46224</v>
      </c>
      <c r="B22" s="25">
        <f t="shared" si="0"/>
        <v>3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46225</v>
      </c>
      <c r="B23" s="25">
        <f t="shared" si="0"/>
        <v>4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46226</v>
      </c>
      <c r="B24" s="25">
        <f t="shared" si="0"/>
        <v>5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46227</v>
      </c>
      <c r="B25" s="25">
        <f t="shared" si="0"/>
        <v>6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68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46228</v>
      </c>
      <c r="B26" s="25">
        <f t="shared" si="0"/>
        <v>7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68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46229</v>
      </c>
      <c r="B27" s="25">
        <f t="shared" si="0"/>
        <v>1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68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46230</v>
      </c>
      <c r="B28" s="25">
        <f t="shared" si="0"/>
        <v>2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46231</v>
      </c>
      <c r="B29" s="25">
        <f t="shared" si="0"/>
        <v>3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Transactions!K41</f>
        <v>0</v>
      </c>
      <c r="S29" s="4">
        <f t="shared" si="1"/>
        <v>0</v>
      </c>
    </row>
    <row r="30" spans="1:19" ht="15.75" customHeight="1" x14ac:dyDescent="0.25">
      <c r="A30" s="31">
        <f t="shared" si="2"/>
        <v>46232</v>
      </c>
      <c r="B30" s="25">
        <f t="shared" si="0"/>
        <v>4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46233</v>
      </c>
      <c r="B31" s="25">
        <f t="shared" si="0"/>
        <v>5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Transactions!L41</f>
        <v>0</v>
      </c>
      <c r="S31" s="4">
        <f t="shared" si="1"/>
        <v>0</v>
      </c>
    </row>
    <row r="32" spans="1:19" ht="15.75" customHeight="1" x14ac:dyDescent="0.2">
      <c r="A32" s="31">
        <f t="shared" si="2"/>
        <v>46234</v>
      </c>
      <c r="B32" s="25">
        <f t="shared" si="0"/>
        <v>6</v>
      </c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3">
    <mergeCell ref="K1:L1"/>
    <mergeCell ref="O1:P1"/>
    <mergeCell ref="K20:O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E53D-8656-6D42-8176-C7E7DDA295BD}">
  <dimension ref="A1:S33"/>
  <sheetViews>
    <sheetView showGridLines="0" workbookViewId="0">
      <selection activeCell="A3" sqref="A3"/>
    </sheetView>
  </sheetViews>
  <sheetFormatPr defaultColWidth="14.42578125" defaultRowHeight="15.75" customHeight="1" x14ac:dyDescent="0.2"/>
  <cols>
    <col min="1" max="1" width="11.140625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18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46235</v>
      </c>
      <c r="B2" s="25">
        <f t="shared" ref="B2:B32" si="0">IF(A2&lt;&gt;"",WEEKDAY(A2,1),"")</f>
        <v>7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46236</v>
      </c>
      <c r="B3" s="25">
        <f t="shared" si="0"/>
        <v>1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46237</v>
      </c>
      <c r="B4" s="25">
        <f t="shared" si="0"/>
        <v>2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46238</v>
      </c>
      <c r="B5" s="25">
        <f t="shared" si="0"/>
        <v>3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46239</v>
      </c>
      <c r="B6" s="25">
        <f t="shared" si="0"/>
        <v>4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46240</v>
      </c>
      <c r="B7" s="25">
        <f t="shared" si="0"/>
        <v>5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46241</v>
      </c>
      <c r="B8" s="25">
        <f t="shared" si="0"/>
        <v>6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46242</v>
      </c>
      <c r="B9" s="25">
        <f t="shared" si="0"/>
        <v>7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46243</v>
      </c>
      <c r="B10" s="25">
        <f t="shared" si="0"/>
        <v>1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46244</v>
      </c>
      <c r="B11" s="25">
        <f t="shared" si="0"/>
        <v>2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46245</v>
      </c>
      <c r="B12" s="25">
        <f t="shared" si="0"/>
        <v>3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46246</v>
      </c>
      <c r="B13" s="25">
        <f t="shared" si="0"/>
        <v>4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46247</v>
      </c>
      <c r="B14" s="25">
        <f t="shared" si="0"/>
        <v>5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46248</v>
      </c>
      <c r="B15" s="25">
        <f t="shared" si="0"/>
        <v>6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46249</v>
      </c>
      <c r="B16" s="25">
        <f t="shared" si="0"/>
        <v>7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46250</v>
      </c>
      <c r="B17" s="25">
        <f t="shared" si="0"/>
        <v>1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46251</v>
      </c>
      <c r="B18" s="25">
        <f t="shared" si="0"/>
        <v>2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7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46252</v>
      </c>
      <c r="B19" s="25">
        <f t="shared" si="0"/>
        <v>3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22"/>
      <c r="O19" s="2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46253</v>
      </c>
      <c r="B20" s="25">
        <f t="shared" si="0"/>
        <v>4</v>
      </c>
      <c r="C20" s="41"/>
      <c r="D20" s="21"/>
      <c r="E20" s="41"/>
      <c r="F20" s="21"/>
      <c r="G20" s="41"/>
      <c r="H20" s="1"/>
      <c r="I20" s="41"/>
      <c r="J20" s="3"/>
      <c r="K20" s="93" t="s">
        <v>82</v>
      </c>
      <c r="L20" s="93"/>
      <c r="M20" s="93"/>
      <c r="N20" s="93"/>
      <c r="O20" s="93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46254</v>
      </c>
      <c r="B21" s="25">
        <f t="shared" si="0"/>
        <v>5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46255</v>
      </c>
      <c r="B22" s="25">
        <f t="shared" si="0"/>
        <v>6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46256</v>
      </c>
      <c r="B23" s="25">
        <f t="shared" si="0"/>
        <v>7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46257</v>
      </c>
      <c r="B24" s="25">
        <f t="shared" si="0"/>
        <v>1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46258</v>
      </c>
      <c r="B25" s="25">
        <f t="shared" si="0"/>
        <v>2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75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46259</v>
      </c>
      <c r="B26" s="25">
        <f t="shared" si="0"/>
        <v>3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75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46260</v>
      </c>
      <c r="B27" s="25">
        <f t="shared" si="0"/>
        <v>4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75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46261</v>
      </c>
      <c r="B28" s="25">
        <f t="shared" si="0"/>
        <v>5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46262</v>
      </c>
      <c r="B29" s="25">
        <f t="shared" si="0"/>
        <v>6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Transactions!L41</f>
        <v>0</v>
      </c>
      <c r="S29" s="4">
        <f t="shared" si="1"/>
        <v>0</v>
      </c>
    </row>
    <row r="30" spans="1:19" ht="15.75" customHeight="1" x14ac:dyDescent="0.25">
      <c r="A30" s="31">
        <f t="shared" si="2"/>
        <v>46263</v>
      </c>
      <c r="B30" s="25">
        <f t="shared" si="0"/>
        <v>7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46264</v>
      </c>
      <c r="B31" s="25">
        <f t="shared" si="0"/>
        <v>1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Transactions!M41</f>
        <v>0</v>
      </c>
      <c r="S31" s="4">
        <f t="shared" si="1"/>
        <v>0</v>
      </c>
    </row>
    <row r="32" spans="1:19" ht="15.75" customHeight="1" x14ac:dyDescent="0.2">
      <c r="A32" s="31">
        <f t="shared" si="2"/>
        <v>46265</v>
      </c>
      <c r="B32" s="25">
        <f t="shared" si="0"/>
        <v>2</v>
      </c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3">
    <mergeCell ref="K1:L1"/>
    <mergeCell ref="O1:P1"/>
    <mergeCell ref="K20:O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7BBF-E7F6-804D-91FD-D020CEA91924}">
  <dimension ref="A1:S33"/>
  <sheetViews>
    <sheetView showGridLines="0" workbookViewId="0">
      <selection activeCell="A3" sqref="A3"/>
    </sheetView>
  </sheetViews>
  <sheetFormatPr defaultColWidth="14.42578125" defaultRowHeight="15.75" customHeight="1" x14ac:dyDescent="0.2"/>
  <cols>
    <col min="1" max="1" width="11.140625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19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46266</v>
      </c>
      <c r="B2" s="25">
        <f t="shared" ref="B2:B32" si="0">IF(A2&lt;&gt;"",WEEKDAY(A2,1),"")</f>
        <v>3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46267</v>
      </c>
      <c r="B3" s="25">
        <f t="shared" si="0"/>
        <v>4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46268</v>
      </c>
      <c r="B4" s="25">
        <f t="shared" si="0"/>
        <v>5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46269</v>
      </c>
      <c r="B5" s="25">
        <f t="shared" si="0"/>
        <v>6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46270</v>
      </c>
      <c r="B6" s="25">
        <f t="shared" si="0"/>
        <v>7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46271</v>
      </c>
      <c r="B7" s="25">
        <f t="shared" si="0"/>
        <v>1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46272</v>
      </c>
      <c r="B8" s="25">
        <f t="shared" si="0"/>
        <v>2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46273</v>
      </c>
      <c r="B9" s="25">
        <f t="shared" si="0"/>
        <v>3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46274</v>
      </c>
      <c r="B10" s="25">
        <f t="shared" si="0"/>
        <v>4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46275</v>
      </c>
      <c r="B11" s="25">
        <f t="shared" si="0"/>
        <v>5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46276</v>
      </c>
      <c r="B12" s="25">
        <f t="shared" si="0"/>
        <v>6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46277</v>
      </c>
      <c r="B13" s="25">
        <f t="shared" si="0"/>
        <v>7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46278</v>
      </c>
      <c r="B14" s="25">
        <f t="shared" si="0"/>
        <v>1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46279</v>
      </c>
      <c r="B15" s="25">
        <f t="shared" si="0"/>
        <v>2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46280</v>
      </c>
      <c r="B16" s="25">
        <f t="shared" si="0"/>
        <v>3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46281</v>
      </c>
      <c r="B17" s="25">
        <f t="shared" si="0"/>
        <v>4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46282</v>
      </c>
      <c r="B18" s="25">
        <f t="shared" si="0"/>
        <v>5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7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46283</v>
      </c>
      <c r="B19" s="25">
        <f t="shared" si="0"/>
        <v>6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22"/>
      <c r="O19" s="2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46284</v>
      </c>
      <c r="B20" s="25">
        <f t="shared" si="0"/>
        <v>7</v>
      </c>
      <c r="C20" s="41"/>
      <c r="D20" s="21"/>
      <c r="E20" s="41"/>
      <c r="F20" s="21"/>
      <c r="G20" s="41"/>
      <c r="H20" s="1"/>
      <c r="I20" s="41"/>
      <c r="J20" s="3"/>
      <c r="K20" s="93" t="s">
        <v>82</v>
      </c>
      <c r="L20" s="93"/>
      <c r="M20" s="93"/>
      <c r="N20" s="93"/>
      <c r="O20" s="93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46285</v>
      </c>
      <c r="B21" s="25">
        <f t="shared" si="0"/>
        <v>1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46286</v>
      </c>
      <c r="B22" s="25">
        <f t="shared" si="0"/>
        <v>2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46287</v>
      </c>
      <c r="B23" s="25">
        <f t="shared" si="0"/>
        <v>3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46288</v>
      </c>
      <c r="B24" s="25">
        <f t="shared" si="0"/>
        <v>4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46289</v>
      </c>
      <c r="B25" s="25">
        <f t="shared" si="0"/>
        <v>5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75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46290</v>
      </c>
      <c r="B26" s="25">
        <f t="shared" si="0"/>
        <v>6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75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46291</v>
      </c>
      <c r="B27" s="25">
        <f t="shared" si="0"/>
        <v>7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75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46292</v>
      </c>
      <c r="B28" s="25">
        <f t="shared" si="0"/>
        <v>1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46293</v>
      </c>
      <c r="B29" s="25">
        <f t="shared" si="0"/>
        <v>2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Transactions!M41</f>
        <v>0</v>
      </c>
      <c r="S29" s="4">
        <f t="shared" si="1"/>
        <v>0</v>
      </c>
    </row>
    <row r="30" spans="1:19" ht="15.75" customHeight="1" x14ac:dyDescent="0.25">
      <c r="A30" s="31">
        <f t="shared" si="2"/>
        <v>46294</v>
      </c>
      <c r="B30" s="25">
        <f t="shared" si="0"/>
        <v>3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46295</v>
      </c>
      <c r="B31" s="25">
        <f t="shared" si="0"/>
        <v>4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Transactions!N41</f>
        <v>0</v>
      </c>
      <c r="S31" s="4">
        <f t="shared" si="1"/>
        <v>0</v>
      </c>
    </row>
    <row r="32" spans="1:19" ht="15.75" customHeight="1" x14ac:dyDescent="0.2">
      <c r="A32" s="31">
        <f t="shared" si="2"/>
        <v>46296</v>
      </c>
      <c r="B32" s="25">
        <f t="shared" si="0"/>
        <v>5</v>
      </c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3">
    <mergeCell ref="K1:L1"/>
    <mergeCell ref="O1:P1"/>
    <mergeCell ref="K20:O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8B44-84B0-FE48-BEF0-74A83019C870}">
  <dimension ref="A1:S33"/>
  <sheetViews>
    <sheetView showGridLines="0" workbookViewId="0">
      <selection activeCell="A2" sqref="A2"/>
    </sheetView>
  </sheetViews>
  <sheetFormatPr defaultColWidth="14.42578125" defaultRowHeight="15.75" customHeight="1" x14ac:dyDescent="0.2"/>
  <cols>
    <col min="1" max="1" width="12.7109375" bestFit="1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20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46296</v>
      </c>
      <c r="B2" s="25">
        <f t="shared" ref="B2:B32" si="0">IF(A2&lt;&gt;"",WEEKDAY(A2,1),"")</f>
        <v>5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46297</v>
      </c>
      <c r="B3" s="25">
        <f t="shared" si="0"/>
        <v>6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46298</v>
      </c>
      <c r="B4" s="25">
        <f t="shared" si="0"/>
        <v>7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46299</v>
      </c>
      <c r="B5" s="25">
        <f t="shared" si="0"/>
        <v>1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46300</v>
      </c>
      <c r="B6" s="25">
        <f t="shared" si="0"/>
        <v>2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46301</v>
      </c>
      <c r="B7" s="25">
        <f t="shared" si="0"/>
        <v>3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46302</v>
      </c>
      <c r="B8" s="25">
        <f t="shared" si="0"/>
        <v>4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46303</v>
      </c>
      <c r="B9" s="25">
        <f t="shared" si="0"/>
        <v>5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46304</v>
      </c>
      <c r="B10" s="25">
        <f t="shared" si="0"/>
        <v>6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46305</v>
      </c>
      <c r="B11" s="25">
        <f t="shared" si="0"/>
        <v>7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46306</v>
      </c>
      <c r="B12" s="25">
        <f t="shared" si="0"/>
        <v>1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46307</v>
      </c>
      <c r="B13" s="25">
        <f t="shared" si="0"/>
        <v>2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46308</v>
      </c>
      <c r="B14" s="25">
        <f t="shared" si="0"/>
        <v>3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46309</v>
      </c>
      <c r="B15" s="25">
        <f t="shared" si="0"/>
        <v>4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46310</v>
      </c>
      <c r="B16" s="25">
        <f t="shared" si="0"/>
        <v>5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46311</v>
      </c>
      <c r="B17" s="25">
        <f t="shared" si="0"/>
        <v>6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46312</v>
      </c>
      <c r="B18" s="25">
        <f t="shared" si="0"/>
        <v>7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5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46313</v>
      </c>
      <c r="B19" s="25">
        <f t="shared" si="0"/>
        <v>1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22"/>
      <c r="O19" s="2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46314</v>
      </c>
      <c r="B20" s="25">
        <f t="shared" si="0"/>
        <v>2</v>
      </c>
      <c r="C20" s="41"/>
      <c r="D20" s="21"/>
      <c r="E20" s="41"/>
      <c r="F20" s="21"/>
      <c r="G20" s="41"/>
      <c r="H20" s="1"/>
      <c r="I20" s="41"/>
      <c r="J20" s="3"/>
      <c r="K20" s="93" t="s">
        <v>82</v>
      </c>
      <c r="L20" s="93"/>
      <c r="M20" s="93"/>
      <c r="N20" s="93"/>
      <c r="O20" s="93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46315</v>
      </c>
      <c r="B21" s="25">
        <f t="shared" si="0"/>
        <v>3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46316</v>
      </c>
      <c r="B22" s="25">
        <f t="shared" si="0"/>
        <v>4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46317</v>
      </c>
      <c r="B23" s="25">
        <f t="shared" si="0"/>
        <v>5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46318</v>
      </c>
      <c r="B24" s="25">
        <f t="shared" si="0"/>
        <v>6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46319</v>
      </c>
      <c r="B25" s="25">
        <f t="shared" si="0"/>
        <v>7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75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46320</v>
      </c>
      <c r="B26" s="25">
        <f t="shared" si="0"/>
        <v>1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75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46321</v>
      </c>
      <c r="B27" s="25">
        <f t="shared" si="0"/>
        <v>2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75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46322</v>
      </c>
      <c r="B28" s="25">
        <f t="shared" si="0"/>
        <v>3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46323</v>
      </c>
      <c r="B29" s="25">
        <f t="shared" si="0"/>
        <v>4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Transactions!N41</f>
        <v>0</v>
      </c>
      <c r="S29" s="4">
        <f t="shared" si="1"/>
        <v>0</v>
      </c>
    </row>
    <row r="30" spans="1:19" ht="15.75" customHeight="1" x14ac:dyDescent="0.25">
      <c r="A30" s="31">
        <f t="shared" si="2"/>
        <v>46324</v>
      </c>
      <c r="B30" s="25">
        <f t="shared" si="0"/>
        <v>5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46325</v>
      </c>
      <c r="B31" s="25">
        <f t="shared" si="0"/>
        <v>6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Transactions!O41</f>
        <v>0</v>
      </c>
      <c r="S31" s="4">
        <f t="shared" si="1"/>
        <v>0</v>
      </c>
    </row>
    <row r="32" spans="1:19" ht="15.75" customHeight="1" x14ac:dyDescent="0.2">
      <c r="A32" s="31">
        <f t="shared" si="2"/>
        <v>46326</v>
      </c>
      <c r="B32" s="25">
        <f t="shared" si="0"/>
        <v>7</v>
      </c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3">
    <mergeCell ref="K1:L1"/>
    <mergeCell ref="O1:P1"/>
    <mergeCell ref="K20:O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70C5-1A5C-9E42-9041-6F8BA1A1F4C1}">
  <dimension ref="A1:S33"/>
  <sheetViews>
    <sheetView showGridLines="0" workbookViewId="0">
      <selection activeCell="C33" sqref="C33"/>
    </sheetView>
  </sheetViews>
  <sheetFormatPr defaultColWidth="14.42578125" defaultRowHeight="15.75" customHeight="1" x14ac:dyDescent="0.2"/>
  <cols>
    <col min="1" max="1" width="12.7109375" bestFit="1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24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46327</v>
      </c>
      <c r="B2" s="25">
        <f t="shared" ref="B2:B32" si="0">IF(A2&lt;&gt;"",WEEKDAY(A2,1),"")</f>
        <v>1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46328</v>
      </c>
      <c r="B3" s="25">
        <f t="shared" si="0"/>
        <v>2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46329</v>
      </c>
      <c r="B4" s="25">
        <f t="shared" si="0"/>
        <v>3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46330</v>
      </c>
      <c r="B5" s="25">
        <f t="shared" si="0"/>
        <v>4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46331</v>
      </c>
      <c r="B6" s="25">
        <f t="shared" si="0"/>
        <v>5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46332</v>
      </c>
      <c r="B7" s="25">
        <f t="shared" si="0"/>
        <v>6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46333</v>
      </c>
      <c r="B8" s="25">
        <f t="shared" si="0"/>
        <v>7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46334</v>
      </c>
      <c r="B9" s="25">
        <f t="shared" si="0"/>
        <v>1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46335</v>
      </c>
      <c r="B10" s="25">
        <f t="shared" si="0"/>
        <v>2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46336</v>
      </c>
      <c r="B11" s="25">
        <f t="shared" si="0"/>
        <v>3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46337</v>
      </c>
      <c r="B12" s="25">
        <f t="shared" si="0"/>
        <v>4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46338</v>
      </c>
      <c r="B13" s="25">
        <f t="shared" si="0"/>
        <v>5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46339</v>
      </c>
      <c r="B14" s="25">
        <f t="shared" si="0"/>
        <v>6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46340</v>
      </c>
      <c r="B15" s="25">
        <f t="shared" si="0"/>
        <v>7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46341</v>
      </c>
      <c r="B16" s="25">
        <f t="shared" si="0"/>
        <v>1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46342</v>
      </c>
      <c r="B17" s="25">
        <f t="shared" si="0"/>
        <v>2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46343</v>
      </c>
      <c r="B18" s="25">
        <f t="shared" si="0"/>
        <v>3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7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46344</v>
      </c>
      <c r="B19" s="25">
        <f t="shared" si="0"/>
        <v>4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22"/>
      <c r="O19" s="2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46345</v>
      </c>
      <c r="B20" s="25">
        <f t="shared" si="0"/>
        <v>5</v>
      </c>
      <c r="C20" s="41"/>
      <c r="D20" s="21"/>
      <c r="E20" s="41"/>
      <c r="F20" s="21"/>
      <c r="G20" s="41"/>
      <c r="H20" s="1"/>
      <c r="I20" s="41"/>
      <c r="J20" s="3"/>
      <c r="K20" s="93" t="s">
        <v>82</v>
      </c>
      <c r="L20" s="93"/>
      <c r="M20" s="93"/>
      <c r="N20" s="93"/>
      <c r="O20" s="93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46346</v>
      </c>
      <c r="B21" s="25">
        <f t="shared" si="0"/>
        <v>6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46347</v>
      </c>
      <c r="B22" s="25">
        <f t="shared" si="0"/>
        <v>7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46348</v>
      </c>
      <c r="B23" s="25">
        <f t="shared" si="0"/>
        <v>1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46349</v>
      </c>
      <c r="B24" s="25">
        <f t="shared" si="0"/>
        <v>2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46350</v>
      </c>
      <c r="B25" s="25">
        <f t="shared" si="0"/>
        <v>3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75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46351</v>
      </c>
      <c r="B26" s="25">
        <f t="shared" si="0"/>
        <v>4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75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46352</v>
      </c>
      <c r="B27" s="25">
        <f t="shared" si="0"/>
        <v>5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75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46353</v>
      </c>
      <c r="B28" s="25">
        <f t="shared" si="0"/>
        <v>6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46354</v>
      </c>
      <c r="B29" s="25">
        <f t="shared" si="0"/>
        <v>7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Transactions!O41</f>
        <v>0</v>
      </c>
      <c r="S29" s="4">
        <f t="shared" si="1"/>
        <v>0</v>
      </c>
    </row>
    <row r="30" spans="1:19" ht="15.75" customHeight="1" x14ac:dyDescent="0.25">
      <c r="A30" s="31">
        <f t="shared" si="2"/>
        <v>46355</v>
      </c>
      <c r="B30" s="25">
        <f t="shared" si="0"/>
        <v>1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46356</v>
      </c>
      <c r="B31" s="25">
        <f t="shared" si="0"/>
        <v>2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Transactions!P41</f>
        <v>0</v>
      </c>
      <c r="S31" s="4">
        <f t="shared" si="1"/>
        <v>0</v>
      </c>
    </row>
    <row r="32" spans="1:19" ht="15.75" customHeight="1" x14ac:dyDescent="0.2">
      <c r="A32" s="31"/>
      <c r="B32" s="25"/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3">
    <mergeCell ref="K1:L1"/>
    <mergeCell ref="O1:P1"/>
    <mergeCell ref="K20:O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C3D9-61F3-5848-92BC-B652739C9B96}">
  <dimension ref="A1:S33"/>
  <sheetViews>
    <sheetView showGridLines="0" workbookViewId="0">
      <selection activeCell="A3" sqref="A3"/>
    </sheetView>
  </sheetViews>
  <sheetFormatPr defaultColWidth="14.42578125" defaultRowHeight="15.75" customHeight="1" x14ac:dyDescent="0.2"/>
  <cols>
    <col min="1" max="1" width="12.7109375" bestFit="1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27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46357</v>
      </c>
      <c r="B2" s="25">
        <f t="shared" ref="B2:B32" si="0">IF(A2&lt;&gt;"",WEEKDAY(A2,1),"")</f>
        <v>3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46358</v>
      </c>
      <c r="B3" s="25">
        <f t="shared" si="0"/>
        <v>4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46359</v>
      </c>
      <c r="B4" s="25">
        <f t="shared" si="0"/>
        <v>5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46360</v>
      </c>
      <c r="B5" s="25">
        <f t="shared" si="0"/>
        <v>6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46361</v>
      </c>
      <c r="B6" s="25">
        <f t="shared" si="0"/>
        <v>7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46362</v>
      </c>
      <c r="B7" s="25">
        <f t="shared" si="0"/>
        <v>1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46363</v>
      </c>
      <c r="B8" s="25">
        <f t="shared" si="0"/>
        <v>2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46364</v>
      </c>
      <c r="B9" s="25">
        <f t="shared" si="0"/>
        <v>3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46365</v>
      </c>
      <c r="B10" s="25">
        <f t="shared" si="0"/>
        <v>4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46366</v>
      </c>
      <c r="B11" s="25">
        <f t="shared" si="0"/>
        <v>5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46367</v>
      </c>
      <c r="B12" s="25">
        <f t="shared" si="0"/>
        <v>6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46368</v>
      </c>
      <c r="B13" s="25">
        <f t="shared" si="0"/>
        <v>7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46369</v>
      </c>
      <c r="B14" s="25">
        <f t="shared" si="0"/>
        <v>1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46370</v>
      </c>
      <c r="B15" s="25">
        <f t="shared" si="0"/>
        <v>2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46371</v>
      </c>
      <c r="B16" s="25">
        <f t="shared" si="0"/>
        <v>3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46372</v>
      </c>
      <c r="B17" s="25">
        <f t="shared" si="0"/>
        <v>4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46373</v>
      </c>
      <c r="B18" s="25">
        <f t="shared" si="0"/>
        <v>5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7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46374</v>
      </c>
      <c r="B19" s="25">
        <f t="shared" si="0"/>
        <v>6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22"/>
      <c r="O19" s="2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46375</v>
      </c>
      <c r="B20" s="25">
        <f t="shared" si="0"/>
        <v>7</v>
      </c>
      <c r="C20" s="41"/>
      <c r="D20" s="21"/>
      <c r="E20" s="41"/>
      <c r="F20" s="21"/>
      <c r="G20" s="41"/>
      <c r="H20" s="1"/>
      <c r="I20" s="41"/>
      <c r="J20" s="3"/>
      <c r="K20" s="93" t="s">
        <v>82</v>
      </c>
      <c r="L20" s="93"/>
      <c r="M20" s="93"/>
      <c r="N20" s="93"/>
      <c r="O20" s="93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46376</v>
      </c>
      <c r="B21" s="25">
        <f t="shared" si="0"/>
        <v>1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46377</v>
      </c>
      <c r="B22" s="25">
        <f t="shared" si="0"/>
        <v>2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46378</v>
      </c>
      <c r="B23" s="25">
        <f t="shared" si="0"/>
        <v>3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46379</v>
      </c>
      <c r="B24" s="25">
        <f t="shared" si="0"/>
        <v>4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 t="str">
        <f>Q31</f>
        <v>Hand enter to start a new year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46380</v>
      </c>
      <c r="B25" s="25">
        <f t="shared" si="0"/>
        <v>5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75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46381</v>
      </c>
      <c r="B26" s="25">
        <f t="shared" si="0"/>
        <v>6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75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46382</v>
      </c>
      <c r="B27" s="25">
        <f t="shared" si="0"/>
        <v>7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75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46383</v>
      </c>
      <c r="B28" s="25">
        <f t="shared" si="0"/>
        <v>1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46384</v>
      </c>
      <c r="B29" s="25">
        <f t="shared" si="0"/>
        <v>2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Transactions!P41</f>
        <v>0</v>
      </c>
      <c r="S29" s="4">
        <f t="shared" si="1"/>
        <v>0</v>
      </c>
    </row>
    <row r="30" spans="1:19" ht="15.75" customHeight="1" x14ac:dyDescent="0.25">
      <c r="A30" s="31">
        <f t="shared" si="2"/>
        <v>46385</v>
      </c>
      <c r="B30" s="25">
        <f t="shared" si="0"/>
        <v>3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46386</v>
      </c>
      <c r="B31" s="25">
        <f t="shared" si="0"/>
        <v>4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 t="s">
        <v>84</v>
      </c>
      <c r="S31" s="4">
        <f t="shared" si="1"/>
        <v>0</v>
      </c>
    </row>
    <row r="32" spans="1:19" ht="15.75" customHeight="1" x14ac:dyDescent="0.2">
      <c r="A32" s="31">
        <f t="shared" si="2"/>
        <v>46387</v>
      </c>
      <c r="B32" s="25">
        <f t="shared" si="0"/>
        <v>5</v>
      </c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3">
    <mergeCell ref="K1:L1"/>
    <mergeCell ref="O1:P1"/>
    <mergeCell ref="K20:O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23"/>
  <sheetViews>
    <sheetView showGridLines="0" zoomScale="125" zoomScaleNormal="125" workbookViewId="0">
      <selection activeCell="H19" sqref="H19"/>
    </sheetView>
  </sheetViews>
  <sheetFormatPr defaultColWidth="14.42578125" defaultRowHeight="15.75" customHeight="1" x14ac:dyDescent="0.2"/>
  <cols>
    <col min="1" max="1" width="1.28515625" style="11" customWidth="1"/>
    <col min="2" max="2" width="11.85546875" style="11" customWidth="1"/>
    <col min="3" max="3" width="2.140625" style="11" customWidth="1"/>
    <col min="4" max="4" width="11.140625" style="11" customWidth="1"/>
    <col min="5" max="5" width="2.140625" style="11" customWidth="1"/>
    <col min="6" max="6" width="13.85546875" style="11" customWidth="1"/>
    <col min="7" max="7" width="4.140625" style="11" customWidth="1"/>
    <col min="8" max="8" width="17.7109375" style="11" customWidth="1"/>
    <col min="9" max="9" width="2.42578125" style="11" customWidth="1"/>
    <col min="10" max="10" width="14.42578125" style="11"/>
    <col min="11" max="11" width="3.7109375" style="11" customWidth="1"/>
    <col min="12" max="12" width="14.42578125" style="11"/>
    <col min="13" max="13" width="3.7109375" style="11" customWidth="1"/>
    <col min="14" max="14" width="14.42578125" style="11"/>
    <col min="15" max="15" width="3.7109375" style="11" customWidth="1"/>
    <col min="16" max="16" width="14.42578125" style="11"/>
    <col min="17" max="17" width="2" style="11" customWidth="1"/>
    <col min="18" max="16384" width="14.42578125" style="11"/>
  </cols>
  <sheetData>
    <row r="2" spans="2:18" ht="15.75" customHeight="1" x14ac:dyDescent="0.2">
      <c r="B2" s="23" t="s">
        <v>0</v>
      </c>
      <c r="C2" s="89">
        <v>2025</v>
      </c>
      <c r="D2" s="90"/>
      <c r="E2" s="21"/>
      <c r="F2" s="91" t="s">
        <v>1</v>
      </c>
      <c r="G2" s="92"/>
      <c r="H2" s="24">
        <f>SUM(Jan!Q1,Feb!Q1,Mar!Q1,Apr!Q1,May!Q1,Jun!Q1,Jul!Q1,Aug!Q1,Sep!Q1,Oct!Q1,Nov!Q1,Dec!Q1)</f>
        <v>0</v>
      </c>
      <c r="I2" s="21"/>
      <c r="J2" s="48" t="s">
        <v>2</v>
      </c>
      <c r="K2" s="49"/>
      <c r="L2" s="49" t="s">
        <v>3</v>
      </c>
      <c r="M2" s="49"/>
      <c r="N2" s="49" t="s">
        <v>4</v>
      </c>
      <c r="O2" s="49"/>
      <c r="P2" s="24" t="s">
        <v>5</v>
      </c>
      <c r="R2" s="50" t="s">
        <v>79</v>
      </c>
    </row>
    <row r="3" spans="2:18" ht="15.75" customHeight="1" x14ac:dyDescent="0.2">
      <c r="B3" s="21"/>
      <c r="C3" s="21"/>
      <c r="D3" s="21"/>
      <c r="E3" s="21"/>
      <c r="F3" s="21"/>
      <c r="G3" s="21"/>
      <c r="H3" s="21"/>
      <c r="I3" s="21"/>
      <c r="J3" s="51" t="s">
        <v>6</v>
      </c>
      <c r="K3" s="52"/>
      <c r="L3" s="53">
        <f>Jan!K5</f>
        <v>0</v>
      </c>
      <c r="M3" s="52"/>
      <c r="N3" s="53">
        <f>Jan!M5</f>
        <v>0</v>
      </c>
      <c r="O3" s="52"/>
      <c r="P3" s="54">
        <f>Jan!O5</f>
        <v>0</v>
      </c>
      <c r="R3" s="55">
        <f>Jan!Q5</f>
        <v>0</v>
      </c>
    </row>
    <row r="4" spans="2:18" ht="15.75" customHeight="1" x14ac:dyDescent="0.2">
      <c r="B4" s="21"/>
      <c r="C4" s="21"/>
      <c r="D4" s="21"/>
      <c r="E4" s="21"/>
      <c r="F4" s="21"/>
      <c r="G4" s="21"/>
      <c r="H4" s="21"/>
      <c r="I4" s="21"/>
      <c r="J4" s="51" t="s">
        <v>7</v>
      </c>
      <c r="K4" s="52"/>
      <c r="L4" s="53">
        <f>Feb!K5</f>
        <v>0</v>
      </c>
      <c r="M4" s="52"/>
      <c r="N4" s="53">
        <f>Feb!M5</f>
        <v>0</v>
      </c>
      <c r="O4" s="52"/>
      <c r="P4" s="54">
        <f>Feb!O5</f>
        <v>0</v>
      </c>
      <c r="R4" s="55">
        <f>Feb!Q5</f>
        <v>0</v>
      </c>
    </row>
    <row r="5" spans="2:18" ht="15.75" customHeight="1" x14ac:dyDescent="0.2">
      <c r="B5" s="26" t="s">
        <v>8</v>
      </c>
      <c r="C5" s="21"/>
      <c r="D5" s="26" t="s">
        <v>9</v>
      </c>
      <c r="E5" s="21"/>
      <c r="F5" s="26" t="s">
        <v>10</v>
      </c>
      <c r="G5" s="21"/>
      <c r="H5" s="26" t="s">
        <v>80</v>
      </c>
      <c r="I5" s="21"/>
      <c r="J5" s="51" t="s">
        <v>11</v>
      </c>
      <c r="K5" s="52"/>
      <c r="L5" s="53">
        <f>Mar!K5</f>
        <v>0</v>
      </c>
      <c r="M5" s="52"/>
      <c r="N5" s="53">
        <f>Mar!M5</f>
        <v>0</v>
      </c>
      <c r="O5" s="52"/>
      <c r="P5" s="54">
        <f>Mar!O5</f>
        <v>0</v>
      </c>
      <c r="R5" s="55">
        <f>Mar!Q5</f>
        <v>0</v>
      </c>
    </row>
    <row r="6" spans="2:18" ht="15.75" customHeight="1" x14ac:dyDescent="0.2">
      <c r="B6" s="56">
        <f>SUM(L3:L14)</f>
        <v>0</v>
      </c>
      <c r="C6" s="21"/>
      <c r="D6" s="56">
        <f>SUM(N3:N14)</f>
        <v>0</v>
      </c>
      <c r="E6" s="21"/>
      <c r="F6" s="56">
        <f>SUM(P3:P14)</f>
        <v>0</v>
      </c>
      <c r="G6" s="21"/>
      <c r="H6" s="56">
        <f>SUM(R3:R14)</f>
        <v>0</v>
      </c>
      <c r="I6" s="21"/>
      <c r="J6" s="51" t="s">
        <v>12</v>
      </c>
      <c r="K6" s="52"/>
      <c r="L6" s="53">
        <f>Apr!K5</f>
        <v>0</v>
      </c>
      <c r="M6" s="52"/>
      <c r="N6" s="53">
        <f>Apr!M5</f>
        <v>0</v>
      </c>
      <c r="O6" s="52"/>
      <c r="P6" s="54">
        <f>Apr!O5</f>
        <v>0</v>
      </c>
      <c r="R6" s="55">
        <f>Apr!Q5</f>
        <v>0</v>
      </c>
    </row>
    <row r="7" spans="2:18" ht="15.75" customHeight="1" x14ac:dyDescent="0.2">
      <c r="B7" s="21"/>
      <c r="C7" s="21"/>
      <c r="D7" s="21"/>
      <c r="E7" s="21"/>
      <c r="F7" s="21"/>
      <c r="G7" s="21"/>
      <c r="H7" s="21"/>
      <c r="I7" s="21"/>
      <c r="J7" s="51" t="s">
        <v>13</v>
      </c>
      <c r="K7" s="52"/>
      <c r="L7" s="53">
        <f>May!K5</f>
        <v>0</v>
      </c>
      <c r="M7" s="52"/>
      <c r="N7" s="53">
        <f>May!M5</f>
        <v>0</v>
      </c>
      <c r="O7" s="52"/>
      <c r="P7" s="54">
        <f>May!O5</f>
        <v>0</v>
      </c>
      <c r="R7" s="55">
        <f>May!Q5</f>
        <v>0</v>
      </c>
    </row>
    <row r="8" spans="2:18" ht="15.75" customHeight="1" x14ac:dyDescent="0.2">
      <c r="B8" s="21"/>
      <c r="C8" s="21"/>
      <c r="D8" s="21"/>
      <c r="E8" s="21"/>
      <c r="F8" s="21"/>
      <c r="G8" s="21"/>
      <c r="H8" s="21"/>
      <c r="I8" s="21"/>
      <c r="J8" s="51" t="s">
        <v>14</v>
      </c>
      <c r="K8" s="52"/>
      <c r="L8" s="53">
        <f>Jun!K5</f>
        <v>0</v>
      </c>
      <c r="M8" s="52"/>
      <c r="N8" s="53">
        <f>Jun!M5</f>
        <v>0</v>
      </c>
      <c r="O8" s="52"/>
      <c r="P8" s="54">
        <f>Jun!O5</f>
        <v>0</v>
      </c>
      <c r="R8" s="55">
        <f>Jun!Q5</f>
        <v>0</v>
      </c>
    </row>
    <row r="9" spans="2:18" ht="15.75" customHeight="1" x14ac:dyDescent="0.2">
      <c r="B9" s="21"/>
      <c r="C9" s="21"/>
      <c r="D9" s="26" t="s">
        <v>15</v>
      </c>
      <c r="E9" s="21"/>
      <c r="F9" s="26" t="s">
        <v>16</v>
      </c>
      <c r="G9" s="21"/>
      <c r="H9" s="26" t="s">
        <v>83</v>
      </c>
      <c r="I9" s="21"/>
      <c r="J9" s="51" t="s">
        <v>17</v>
      </c>
      <c r="K9" s="52"/>
      <c r="L9" s="53">
        <f>Jul!K5</f>
        <v>0</v>
      </c>
      <c r="M9" s="52"/>
      <c r="N9" s="53">
        <f>Jul!M5</f>
        <v>0</v>
      </c>
      <c r="O9" s="52"/>
      <c r="P9" s="54">
        <f>Jul!O5</f>
        <v>0</v>
      </c>
      <c r="R9" s="55">
        <f>Jul!Q5</f>
        <v>0</v>
      </c>
    </row>
    <row r="10" spans="2:18" ht="15.75" customHeight="1" x14ac:dyDescent="0.2">
      <c r="B10" s="21"/>
      <c r="C10" s="21"/>
      <c r="D10" s="27" t="str">
        <f>IF(B6=0,"0",D6/B6)</f>
        <v>0</v>
      </c>
      <c r="E10" s="21"/>
      <c r="F10" s="27" t="str">
        <f>IF(B6=0,"0",F6/B6)</f>
        <v>0</v>
      </c>
      <c r="G10" s="21"/>
      <c r="H10" s="27" t="str">
        <f>IF(F6=0,"0",H6/B6)</f>
        <v>0</v>
      </c>
      <c r="I10" s="21"/>
      <c r="J10" s="51" t="s">
        <v>18</v>
      </c>
      <c r="K10" s="52"/>
      <c r="L10" s="53">
        <f>Aug!K5</f>
        <v>0</v>
      </c>
      <c r="M10" s="52"/>
      <c r="N10" s="53">
        <f>Aug!M5</f>
        <v>0</v>
      </c>
      <c r="O10" s="52"/>
      <c r="P10" s="54">
        <f>Aug!O5</f>
        <v>0</v>
      </c>
      <c r="R10" s="55">
        <f>Aug!Q5</f>
        <v>0</v>
      </c>
    </row>
    <row r="11" spans="2:18" ht="15.75" customHeight="1" x14ac:dyDescent="0.2">
      <c r="B11" s="21"/>
      <c r="C11" s="21"/>
      <c r="D11" s="21"/>
      <c r="E11" s="21"/>
      <c r="F11" s="21"/>
      <c r="G11" s="21"/>
      <c r="H11" s="21"/>
      <c r="I11" s="21"/>
      <c r="J11" s="51" t="s">
        <v>19</v>
      </c>
      <c r="K11" s="52"/>
      <c r="L11" s="53">
        <f>Sep!K5</f>
        <v>0</v>
      </c>
      <c r="M11" s="52"/>
      <c r="N11" s="53">
        <f>Sep!M5</f>
        <v>0</v>
      </c>
      <c r="O11" s="52"/>
      <c r="P11" s="54">
        <f>Sep!O5</f>
        <v>0</v>
      </c>
      <c r="R11" s="55">
        <f>Sep!Q5</f>
        <v>0</v>
      </c>
    </row>
    <row r="12" spans="2:18" ht="15.75" customHeight="1" x14ac:dyDescent="0.2">
      <c r="B12" s="21"/>
      <c r="C12" s="21"/>
      <c r="D12" s="21"/>
      <c r="E12" s="21"/>
      <c r="F12" s="21"/>
      <c r="G12" s="21"/>
      <c r="H12" s="21"/>
      <c r="I12" s="21"/>
      <c r="J12" s="51" t="s">
        <v>20</v>
      </c>
      <c r="K12" s="52"/>
      <c r="L12" s="53">
        <f>Oct!K5</f>
        <v>0</v>
      </c>
      <c r="M12" s="52"/>
      <c r="N12" s="53">
        <f>Oct!M5</f>
        <v>0</v>
      </c>
      <c r="O12" s="52"/>
      <c r="P12" s="54">
        <f>Oct!O5</f>
        <v>0</v>
      </c>
      <c r="R12" s="55">
        <f>Oct!Q5</f>
        <v>0</v>
      </c>
    </row>
    <row r="13" spans="2:18" ht="15.75" customHeight="1" x14ac:dyDescent="0.2">
      <c r="B13" s="28" t="s">
        <v>21</v>
      </c>
      <c r="C13" s="21"/>
      <c r="D13" s="28" t="s">
        <v>22</v>
      </c>
      <c r="E13" s="21"/>
      <c r="F13" s="28" t="s">
        <v>23</v>
      </c>
      <c r="G13" s="21"/>
      <c r="H13" s="28" t="s">
        <v>81</v>
      </c>
      <c r="I13" s="21"/>
      <c r="J13" s="51" t="s">
        <v>24</v>
      </c>
      <c r="K13" s="52"/>
      <c r="L13" s="53">
        <f>Nov!K5</f>
        <v>0</v>
      </c>
      <c r="M13" s="52"/>
      <c r="N13" s="53">
        <f>Nov!M5</f>
        <v>0</v>
      </c>
      <c r="O13" s="52"/>
      <c r="P13" s="54">
        <f>Nov!O5</f>
        <v>0</v>
      </c>
      <c r="R13" s="55">
        <f>Nov!Q5</f>
        <v>0</v>
      </c>
    </row>
    <row r="14" spans="2:18" ht="15.75" customHeight="1" x14ac:dyDescent="0.2">
      <c r="B14" s="29" t="s">
        <v>25</v>
      </c>
      <c r="C14" s="21"/>
      <c r="D14" s="29" t="s">
        <v>26</v>
      </c>
      <c r="E14" s="21"/>
      <c r="F14" s="29" t="s">
        <v>26</v>
      </c>
      <c r="G14" s="21"/>
      <c r="H14" s="29" t="s">
        <v>26</v>
      </c>
      <c r="I14" s="21"/>
      <c r="J14" s="57" t="s">
        <v>27</v>
      </c>
      <c r="K14" s="58"/>
      <c r="L14" s="59">
        <f>Dec!K5</f>
        <v>0</v>
      </c>
      <c r="M14" s="58"/>
      <c r="N14" s="59">
        <f>Dec!M5</f>
        <v>0</v>
      </c>
      <c r="O14" s="58"/>
      <c r="P14" s="60">
        <f>Dec!O5</f>
        <v>0</v>
      </c>
      <c r="R14" s="55">
        <f>Dec!Q5</f>
        <v>0</v>
      </c>
    </row>
    <row r="15" spans="2:18" ht="15.75" customHeight="1" x14ac:dyDescent="0.2">
      <c r="B15" s="61" t="str">
        <f>IF(B6=0,"0",B6/H2)</f>
        <v>0</v>
      </c>
      <c r="C15" s="21"/>
      <c r="D15" s="62" t="str">
        <f>IF(D6=0,"0",D6/H2)</f>
        <v>0</v>
      </c>
      <c r="E15" s="21"/>
      <c r="F15" s="62" t="str">
        <f>IF(F6=0,"0",F6/H2)</f>
        <v>0</v>
      </c>
      <c r="G15" s="21"/>
      <c r="H15" s="61">
        <f>(B15)*(H10)</f>
        <v>0</v>
      </c>
      <c r="I15" s="21"/>
      <c r="J15" s="21"/>
      <c r="K15" s="21"/>
      <c r="L15" s="21"/>
      <c r="M15" s="21"/>
      <c r="N15" s="21"/>
      <c r="O15" s="21"/>
      <c r="P15" s="21"/>
    </row>
    <row r="16" spans="2:18" ht="15.75" customHeight="1" x14ac:dyDescent="0.2">
      <c r="B16" s="22"/>
      <c r="C16" s="22"/>
      <c r="D16" s="93" t="s">
        <v>71</v>
      </c>
      <c r="E16" s="94"/>
      <c r="F16" s="94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2:16" ht="15.75" customHeight="1" x14ac:dyDescent="0.2">
      <c r="B17" s="22"/>
      <c r="C17" s="22"/>
      <c r="D17" s="63" t="s">
        <v>71</v>
      </c>
      <c r="E17" s="21" t="s">
        <v>71</v>
      </c>
      <c r="F17" s="63" t="s">
        <v>71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2:16" ht="15.75" customHeight="1" x14ac:dyDescent="0.2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2:16" ht="15.75" customHeight="1" x14ac:dyDescent="0.2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2:16" ht="15.75" customHeight="1" x14ac:dyDescent="0.2">
      <c r="B20" s="22"/>
      <c r="C20" s="22"/>
      <c r="D20" s="22" t="s">
        <v>28</v>
      </c>
      <c r="E20" s="22"/>
      <c r="F20" s="30">
        <f>Transactions!C41</f>
        <v>0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2:16" ht="15.75" customHeight="1" x14ac:dyDescent="0.2">
      <c r="B21" s="22"/>
      <c r="C21" s="22"/>
      <c r="D21" s="22" t="s">
        <v>29</v>
      </c>
      <c r="E21" s="22"/>
      <c r="F21" s="74" t="str">
        <f>IF(B6=0,"0",F20/F6)</f>
        <v>0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2:16" ht="15.75" customHeight="1" x14ac:dyDescent="0.2">
      <c r="B22" s="22"/>
      <c r="C22" s="22"/>
      <c r="D22" s="22" t="s">
        <v>78</v>
      </c>
      <c r="E22" s="22"/>
      <c r="F22" s="74" t="str">
        <f>IF(B6=0,"0",F20/D6)</f>
        <v>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2:16" ht="15.75" customHeight="1" x14ac:dyDescent="0.2">
      <c r="D23" s="22" t="s">
        <v>30</v>
      </c>
      <c r="F23" s="74" t="str">
        <f>IF(B7=0,"0",F21/B6)</f>
        <v>0</v>
      </c>
    </row>
  </sheetData>
  <sheetProtection sheet="1" objects="1" scenarios="1" selectLockedCells="1" selectUnlockedCells="1"/>
  <mergeCells count="3">
    <mergeCell ref="C2:D2"/>
    <mergeCell ref="F2:G2"/>
    <mergeCell ref="D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>
      <selection activeCell="A2" sqref="A2"/>
    </sheetView>
  </sheetViews>
  <sheetFormatPr defaultColWidth="14.42578125" defaultRowHeight="15.75" customHeight="1" x14ac:dyDescent="0.2"/>
  <cols>
    <col min="2" max="2" width="37.85546875" customWidth="1"/>
    <col min="3" max="3" width="22.28515625" customWidth="1"/>
    <col min="4" max="4" width="4.42578125" customWidth="1"/>
  </cols>
  <sheetData>
    <row r="1" spans="1:17" ht="15.75" customHeight="1" x14ac:dyDescent="0.2">
      <c r="A1" s="20" t="s">
        <v>40</v>
      </c>
      <c r="B1" s="20" t="s">
        <v>41</v>
      </c>
      <c r="C1" s="20" t="s">
        <v>92</v>
      </c>
      <c r="D1" s="6"/>
      <c r="E1" s="6" t="s">
        <v>34</v>
      </c>
      <c r="F1" s="6" t="s">
        <v>42</v>
      </c>
      <c r="G1" s="6" t="s">
        <v>43</v>
      </c>
      <c r="H1" s="6" t="s">
        <v>44</v>
      </c>
      <c r="I1" s="6" t="s">
        <v>13</v>
      </c>
      <c r="J1" s="6" t="s">
        <v>45</v>
      </c>
      <c r="K1" s="6" t="s">
        <v>46</v>
      </c>
      <c r="L1" s="6" t="s">
        <v>47</v>
      </c>
      <c r="M1" s="6" t="s">
        <v>48</v>
      </c>
      <c r="N1" s="6" t="s">
        <v>49</v>
      </c>
      <c r="O1" s="6" t="s">
        <v>50</v>
      </c>
      <c r="P1" s="6" t="s">
        <v>51</v>
      </c>
      <c r="Q1" s="7"/>
    </row>
    <row r="2" spans="1:17" ht="15.75" customHeight="1" x14ac:dyDescent="0.2">
      <c r="A2" s="66"/>
      <c r="B2" s="65" t="s">
        <v>71</v>
      </c>
      <c r="C2" s="76"/>
      <c r="D2" s="8"/>
      <c r="E2" s="78">
        <f t="shared" ref="E2:E40" si="0">IF(MONTH($A2)=1,$C2,0)</f>
        <v>0</v>
      </c>
      <c r="F2" s="78">
        <f t="shared" ref="F2:F40" si="1">IF(MONTH($A2)=2,$C2,0)</f>
        <v>0</v>
      </c>
      <c r="G2" s="78">
        <f t="shared" ref="G2:G40" si="2">IF(MONTH($A2)=3,$C2,0)</f>
        <v>0</v>
      </c>
      <c r="H2" s="78">
        <f t="shared" ref="H2:H40" si="3">IF(MONTH($A2)=4,$C2,0)</f>
        <v>0</v>
      </c>
      <c r="I2" s="78">
        <f t="shared" ref="I2:I40" si="4">IF(MONTH($A2)=5,$C2,0)</f>
        <v>0</v>
      </c>
      <c r="J2" s="78">
        <f t="shared" ref="J2:J40" si="5">IF(MONTH($A2)=6,$C2,0)</f>
        <v>0</v>
      </c>
      <c r="K2" s="78">
        <f t="shared" ref="K2:K40" si="6">IF(MONTH($A2)=7,$C2,0)</f>
        <v>0</v>
      </c>
      <c r="L2" s="78">
        <f t="shared" ref="L2:L40" si="7">IF(MONTH($A2)=8,$C2,0)</f>
        <v>0</v>
      </c>
      <c r="M2" s="78">
        <f t="shared" ref="M2:M40" si="8">IF(MONTH($A2)=9,$C2,0)</f>
        <v>0</v>
      </c>
      <c r="N2" s="78">
        <f t="shared" ref="N2:N40" si="9">IF(MONTH($A2)=10,$C2,0)</f>
        <v>0</v>
      </c>
      <c r="O2" s="78">
        <f t="shared" ref="O2:O40" si="10">IF(MONTH($A2)=11,$C2,0)</f>
        <v>0</v>
      </c>
      <c r="P2" s="78">
        <f t="shared" ref="P2:P40" si="11">IF(MONTH($A2)=12,$C2,0)</f>
        <v>0</v>
      </c>
    </row>
    <row r="3" spans="1:17" ht="15.75" customHeight="1" x14ac:dyDescent="0.2">
      <c r="A3" s="66"/>
      <c r="B3" s="65" t="s">
        <v>71</v>
      </c>
      <c r="C3" s="76"/>
      <c r="D3" s="6"/>
      <c r="E3" s="78">
        <f t="shared" si="0"/>
        <v>0</v>
      </c>
      <c r="F3" s="78">
        <f t="shared" si="1"/>
        <v>0</v>
      </c>
      <c r="G3" s="78">
        <f t="shared" si="2"/>
        <v>0</v>
      </c>
      <c r="H3" s="78">
        <f t="shared" si="3"/>
        <v>0</v>
      </c>
      <c r="I3" s="78">
        <f t="shared" si="4"/>
        <v>0</v>
      </c>
      <c r="J3" s="78">
        <f t="shared" si="5"/>
        <v>0</v>
      </c>
      <c r="K3" s="78">
        <f t="shared" si="6"/>
        <v>0</v>
      </c>
      <c r="L3" s="78">
        <f t="shared" si="7"/>
        <v>0</v>
      </c>
      <c r="M3" s="78">
        <f t="shared" si="8"/>
        <v>0</v>
      </c>
      <c r="N3" s="78">
        <f t="shared" si="9"/>
        <v>0</v>
      </c>
      <c r="O3" s="78">
        <f t="shared" si="10"/>
        <v>0</v>
      </c>
      <c r="P3" s="78">
        <f t="shared" si="11"/>
        <v>0</v>
      </c>
    </row>
    <row r="4" spans="1:17" ht="15.75" customHeight="1" x14ac:dyDescent="0.2">
      <c r="A4" s="66"/>
      <c r="B4" s="65" t="s">
        <v>71</v>
      </c>
      <c r="C4" s="76"/>
      <c r="D4" s="6"/>
      <c r="E4" s="78">
        <f t="shared" si="0"/>
        <v>0</v>
      </c>
      <c r="F4" s="78">
        <f t="shared" si="1"/>
        <v>0</v>
      </c>
      <c r="G4" s="78">
        <f t="shared" si="2"/>
        <v>0</v>
      </c>
      <c r="H4" s="78">
        <f t="shared" si="3"/>
        <v>0</v>
      </c>
      <c r="I4" s="78">
        <f t="shared" si="4"/>
        <v>0</v>
      </c>
      <c r="J4" s="78">
        <f t="shared" si="5"/>
        <v>0</v>
      </c>
      <c r="K4" s="78">
        <f t="shared" si="6"/>
        <v>0</v>
      </c>
      <c r="L4" s="78">
        <f t="shared" si="7"/>
        <v>0</v>
      </c>
      <c r="M4" s="78">
        <f t="shared" si="8"/>
        <v>0</v>
      </c>
      <c r="N4" s="78">
        <f t="shared" si="9"/>
        <v>0</v>
      </c>
      <c r="O4" s="78">
        <f t="shared" si="10"/>
        <v>0</v>
      </c>
      <c r="P4" s="78">
        <f t="shared" si="11"/>
        <v>0</v>
      </c>
    </row>
    <row r="5" spans="1:17" ht="15.75" customHeight="1" x14ac:dyDescent="0.2">
      <c r="A5" s="66"/>
      <c r="B5" s="65" t="s">
        <v>71</v>
      </c>
      <c r="C5" s="76"/>
      <c r="D5" s="6"/>
      <c r="E5" s="78">
        <f t="shared" si="0"/>
        <v>0</v>
      </c>
      <c r="F5" s="78">
        <f t="shared" si="1"/>
        <v>0</v>
      </c>
      <c r="G5" s="78">
        <f t="shared" si="2"/>
        <v>0</v>
      </c>
      <c r="H5" s="78">
        <f t="shared" si="3"/>
        <v>0</v>
      </c>
      <c r="I5" s="78">
        <f t="shared" si="4"/>
        <v>0</v>
      </c>
      <c r="J5" s="78">
        <f t="shared" si="5"/>
        <v>0</v>
      </c>
      <c r="K5" s="78">
        <f t="shared" si="6"/>
        <v>0</v>
      </c>
      <c r="L5" s="78">
        <f t="shared" si="7"/>
        <v>0</v>
      </c>
      <c r="M5" s="78">
        <f t="shared" si="8"/>
        <v>0</v>
      </c>
      <c r="N5" s="78">
        <f t="shared" si="9"/>
        <v>0</v>
      </c>
      <c r="O5" s="78">
        <f t="shared" si="10"/>
        <v>0</v>
      </c>
      <c r="P5" s="78">
        <f t="shared" si="11"/>
        <v>0</v>
      </c>
    </row>
    <row r="6" spans="1:17" ht="15.75" customHeight="1" x14ac:dyDescent="0.2">
      <c r="A6" s="88"/>
      <c r="B6" s="64"/>
      <c r="C6" s="77"/>
      <c r="D6" s="6"/>
      <c r="E6" s="78">
        <f>IF(MONTH($A6)=1,$C6,0)</f>
        <v>0</v>
      </c>
      <c r="F6" s="78">
        <f t="shared" si="1"/>
        <v>0</v>
      </c>
      <c r="G6" s="78">
        <f t="shared" si="2"/>
        <v>0</v>
      </c>
      <c r="H6" s="78">
        <f t="shared" si="3"/>
        <v>0</v>
      </c>
      <c r="I6" s="78">
        <f t="shared" si="4"/>
        <v>0</v>
      </c>
      <c r="J6" s="78">
        <f t="shared" si="5"/>
        <v>0</v>
      </c>
      <c r="K6" s="78">
        <f t="shared" si="6"/>
        <v>0</v>
      </c>
      <c r="L6" s="78">
        <f t="shared" si="7"/>
        <v>0</v>
      </c>
      <c r="M6" s="78">
        <f t="shared" si="8"/>
        <v>0</v>
      </c>
      <c r="N6" s="78">
        <f t="shared" si="9"/>
        <v>0</v>
      </c>
      <c r="O6" s="78">
        <f t="shared" si="10"/>
        <v>0</v>
      </c>
      <c r="P6" s="78">
        <f t="shared" si="11"/>
        <v>0</v>
      </c>
    </row>
    <row r="7" spans="1:17" ht="15.75" customHeight="1" x14ac:dyDescent="0.2">
      <c r="A7" s="64"/>
      <c r="B7" s="64"/>
      <c r="C7" s="77"/>
      <c r="D7" s="6"/>
      <c r="E7" s="78">
        <f t="shared" si="0"/>
        <v>0</v>
      </c>
      <c r="F7" s="78">
        <f t="shared" si="1"/>
        <v>0</v>
      </c>
      <c r="G7" s="78">
        <f t="shared" si="2"/>
        <v>0</v>
      </c>
      <c r="H7" s="78">
        <f t="shared" si="3"/>
        <v>0</v>
      </c>
      <c r="I7" s="78">
        <f t="shared" si="4"/>
        <v>0</v>
      </c>
      <c r="J7" s="78">
        <f t="shared" si="5"/>
        <v>0</v>
      </c>
      <c r="K7" s="78">
        <f t="shared" si="6"/>
        <v>0</v>
      </c>
      <c r="L7" s="78">
        <f t="shared" si="7"/>
        <v>0</v>
      </c>
      <c r="M7" s="78">
        <f t="shared" si="8"/>
        <v>0</v>
      </c>
      <c r="N7" s="78">
        <f t="shared" si="9"/>
        <v>0</v>
      </c>
      <c r="O7" s="78">
        <f t="shared" si="10"/>
        <v>0</v>
      </c>
      <c r="P7" s="78">
        <f t="shared" si="11"/>
        <v>0</v>
      </c>
    </row>
    <row r="8" spans="1:17" ht="15.75" customHeight="1" x14ac:dyDescent="0.2">
      <c r="A8" s="64"/>
      <c r="B8" s="64"/>
      <c r="C8" s="77"/>
      <c r="D8" s="6"/>
      <c r="E8" s="78">
        <f t="shared" si="0"/>
        <v>0</v>
      </c>
      <c r="F8" s="78">
        <f t="shared" si="1"/>
        <v>0</v>
      </c>
      <c r="G8" s="78">
        <f t="shared" si="2"/>
        <v>0</v>
      </c>
      <c r="H8" s="78">
        <f t="shared" si="3"/>
        <v>0</v>
      </c>
      <c r="I8" s="78">
        <f t="shared" si="4"/>
        <v>0</v>
      </c>
      <c r="J8" s="78">
        <f t="shared" si="5"/>
        <v>0</v>
      </c>
      <c r="K8" s="78">
        <f t="shared" si="6"/>
        <v>0</v>
      </c>
      <c r="L8" s="78">
        <f t="shared" si="7"/>
        <v>0</v>
      </c>
      <c r="M8" s="78">
        <f t="shared" si="8"/>
        <v>0</v>
      </c>
      <c r="N8" s="78">
        <f t="shared" si="9"/>
        <v>0</v>
      </c>
      <c r="O8" s="78">
        <f t="shared" si="10"/>
        <v>0</v>
      </c>
      <c r="P8" s="78">
        <f t="shared" si="11"/>
        <v>0</v>
      </c>
    </row>
    <row r="9" spans="1:17" ht="15.75" customHeight="1" x14ac:dyDescent="0.2">
      <c r="A9" s="64"/>
      <c r="B9" s="64"/>
      <c r="C9" s="77"/>
      <c r="D9" s="6"/>
      <c r="E9" s="78">
        <f t="shared" si="0"/>
        <v>0</v>
      </c>
      <c r="F9" s="78">
        <f t="shared" si="1"/>
        <v>0</v>
      </c>
      <c r="G9" s="78">
        <f t="shared" si="2"/>
        <v>0</v>
      </c>
      <c r="H9" s="78">
        <f t="shared" si="3"/>
        <v>0</v>
      </c>
      <c r="I9" s="78">
        <f t="shared" si="4"/>
        <v>0</v>
      </c>
      <c r="J9" s="78">
        <f t="shared" si="5"/>
        <v>0</v>
      </c>
      <c r="K9" s="78">
        <f t="shared" si="6"/>
        <v>0</v>
      </c>
      <c r="L9" s="78">
        <f t="shared" si="7"/>
        <v>0</v>
      </c>
      <c r="M9" s="78">
        <f t="shared" si="8"/>
        <v>0</v>
      </c>
      <c r="N9" s="78">
        <f t="shared" si="9"/>
        <v>0</v>
      </c>
      <c r="O9" s="78">
        <f t="shared" si="10"/>
        <v>0</v>
      </c>
      <c r="P9" s="78">
        <f t="shared" si="11"/>
        <v>0</v>
      </c>
    </row>
    <row r="10" spans="1:17" ht="15.75" customHeight="1" x14ac:dyDescent="0.2">
      <c r="A10" s="64"/>
      <c r="B10" s="64"/>
      <c r="C10" s="77"/>
      <c r="D10" s="6"/>
      <c r="E10" s="78">
        <f t="shared" si="0"/>
        <v>0</v>
      </c>
      <c r="F10" s="78">
        <f t="shared" si="1"/>
        <v>0</v>
      </c>
      <c r="G10" s="78">
        <f t="shared" si="2"/>
        <v>0</v>
      </c>
      <c r="H10" s="78">
        <f t="shared" si="3"/>
        <v>0</v>
      </c>
      <c r="I10" s="78">
        <f t="shared" si="4"/>
        <v>0</v>
      </c>
      <c r="J10" s="78">
        <f t="shared" si="5"/>
        <v>0</v>
      </c>
      <c r="K10" s="78">
        <f t="shared" si="6"/>
        <v>0</v>
      </c>
      <c r="L10" s="78">
        <f t="shared" si="7"/>
        <v>0</v>
      </c>
      <c r="M10" s="78">
        <f t="shared" si="8"/>
        <v>0</v>
      </c>
      <c r="N10" s="78">
        <f t="shared" si="9"/>
        <v>0</v>
      </c>
      <c r="O10" s="78">
        <f t="shared" si="10"/>
        <v>0</v>
      </c>
      <c r="P10" s="78">
        <f t="shared" si="11"/>
        <v>0</v>
      </c>
    </row>
    <row r="11" spans="1:17" ht="15.75" customHeight="1" x14ac:dyDescent="0.2">
      <c r="A11" s="64"/>
      <c r="B11" s="64"/>
      <c r="C11" s="77"/>
      <c r="D11" s="6"/>
      <c r="E11" s="78">
        <f t="shared" si="0"/>
        <v>0</v>
      </c>
      <c r="F11" s="78">
        <f t="shared" si="1"/>
        <v>0</v>
      </c>
      <c r="G11" s="78">
        <f t="shared" si="2"/>
        <v>0</v>
      </c>
      <c r="H11" s="78">
        <f t="shared" si="3"/>
        <v>0</v>
      </c>
      <c r="I11" s="78">
        <f t="shared" si="4"/>
        <v>0</v>
      </c>
      <c r="J11" s="78">
        <f t="shared" si="5"/>
        <v>0</v>
      </c>
      <c r="K11" s="78">
        <f t="shared" si="6"/>
        <v>0</v>
      </c>
      <c r="L11" s="78">
        <f t="shared" si="7"/>
        <v>0</v>
      </c>
      <c r="M11" s="78">
        <f t="shared" si="8"/>
        <v>0</v>
      </c>
      <c r="N11" s="78">
        <f t="shared" si="9"/>
        <v>0</v>
      </c>
      <c r="O11" s="78">
        <f t="shared" si="10"/>
        <v>0</v>
      </c>
      <c r="P11" s="78">
        <f t="shared" si="11"/>
        <v>0</v>
      </c>
    </row>
    <row r="12" spans="1:17" ht="15.75" customHeight="1" x14ac:dyDescent="0.2">
      <c r="A12" s="64"/>
      <c r="B12" s="64"/>
      <c r="C12" s="77"/>
      <c r="D12" s="6"/>
      <c r="E12" s="78">
        <f t="shared" si="0"/>
        <v>0</v>
      </c>
      <c r="F12" s="78">
        <f t="shared" si="1"/>
        <v>0</v>
      </c>
      <c r="G12" s="78">
        <f t="shared" si="2"/>
        <v>0</v>
      </c>
      <c r="H12" s="78">
        <f t="shared" si="3"/>
        <v>0</v>
      </c>
      <c r="I12" s="78">
        <f t="shared" si="4"/>
        <v>0</v>
      </c>
      <c r="J12" s="78">
        <f t="shared" si="5"/>
        <v>0</v>
      </c>
      <c r="K12" s="78">
        <f t="shared" si="6"/>
        <v>0</v>
      </c>
      <c r="L12" s="78">
        <f t="shared" si="7"/>
        <v>0</v>
      </c>
      <c r="M12" s="78">
        <f t="shared" si="8"/>
        <v>0</v>
      </c>
      <c r="N12" s="78">
        <f t="shared" si="9"/>
        <v>0</v>
      </c>
      <c r="O12" s="78">
        <f t="shared" si="10"/>
        <v>0</v>
      </c>
      <c r="P12" s="78">
        <f t="shared" si="11"/>
        <v>0</v>
      </c>
    </row>
    <row r="13" spans="1:17" ht="15.75" customHeight="1" x14ac:dyDescent="0.2">
      <c r="A13" s="64"/>
      <c r="B13" s="64"/>
      <c r="C13" s="77"/>
      <c r="D13" s="6"/>
      <c r="E13" s="78">
        <f t="shared" si="0"/>
        <v>0</v>
      </c>
      <c r="F13" s="78">
        <f t="shared" si="1"/>
        <v>0</v>
      </c>
      <c r="G13" s="78">
        <f t="shared" si="2"/>
        <v>0</v>
      </c>
      <c r="H13" s="78">
        <f t="shared" si="3"/>
        <v>0</v>
      </c>
      <c r="I13" s="78">
        <f t="shared" si="4"/>
        <v>0</v>
      </c>
      <c r="J13" s="78">
        <f t="shared" si="5"/>
        <v>0</v>
      </c>
      <c r="K13" s="78">
        <f t="shared" si="6"/>
        <v>0</v>
      </c>
      <c r="L13" s="78">
        <f t="shared" si="7"/>
        <v>0</v>
      </c>
      <c r="M13" s="78">
        <f t="shared" si="8"/>
        <v>0</v>
      </c>
      <c r="N13" s="78">
        <f t="shared" si="9"/>
        <v>0</v>
      </c>
      <c r="O13" s="78">
        <f t="shared" si="10"/>
        <v>0</v>
      </c>
      <c r="P13" s="78">
        <f t="shared" si="11"/>
        <v>0</v>
      </c>
    </row>
    <row r="14" spans="1:17" ht="15.75" customHeight="1" x14ac:dyDescent="0.2">
      <c r="A14" s="64"/>
      <c r="B14" s="64"/>
      <c r="C14" s="77"/>
      <c r="D14" s="6"/>
      <c r="E14" s="78">
        <f t="shared" si="0"/>
        <v>0</v>
      </c>
      <c r="F14" s="78">
        <f t="shared" si="1"/>
        <v>0</v>
      </c>
      <c r="G14" s="78">
        <f t="shared" si="2"/>
        <v>0</v>
      </c>
      <c r="H14" s="78">
        <f t="shared" si="3"/>
        <v>0</v>
      </c>
      <c r="I14" s="78">
        <f t="shared" si="4"/>
        <v>0</v>
      </c>
      <c r="J14" s="78">
        <f t="shared" si="5"/>
        <v>0</v>
      </c>
      <c r="K14" s="78">
        <f t="shared" si="6"/>
        <v>0</v>
      </c>
      <c r="L14" s="78">
        <f t="shared" si="7"/>
        <v>0</v>
      </c>
      <c r="M14" s="78">
        <f t="shared" si="8"/>
        <v>0</v>
      </c>
      <c r="N14" s="78">
        <f t="shared" si="9"/>
        <v>0</v>
      </c>
      <c r="O14" s="78">
        <f t="shared" si="10"/>
        <v>0</v>
      </c>
      <c r="P14" s="78">
        <f t="shared" si="11"/>
        <v>0</v>
      </c>
    </row>
    <row r="15" spans="1:17" ht="15.75" customHeight="1" x14ac:dyDescent="0.2">
      <c r="A15" s="64"/>
      <c r="B15" s="64"/>
      <c r="C15" s="77"/>
      <c r="D15" s="6"/>
      <c r="E15" s="78">
        <f t="shared" si="0"/>
        <v>0</v>
      </c>
      <c r="F15" s="78">
        <f t="shared" si="1"/>
        <v>0</v>
      </c>
      <c r="G15" s="78">
        <f t="shared" si="2"/>
        <v>0</v>
      </c>
      <c r="H15" s="78">
        <f t="shared" si="3"/>
        <v>0</v>
      </c>
      <c r="I15" s="78">
        <f t="shared" si="4"/>
        <v>0</v>
      </c>
      <c r="J15" s="78">
        <f t="shared" si="5"/>
        <v>0</v>
      </c>
      <c r="K15" s="78">
        <f t="shared" si="6"/>
        <v>0</v>
      </c>
      <c r="L15" s="78">
        <f t="shared" si="7"/>
        <v>0</v>
      </c>
      <c r="M15" s="78">
        <f t="shared" si="8"/>
        <v>0</v>
      </c>
      <c r="N15" s="78">
        <f t="shared" si="9"/>
        <v>0</v>
      </c>
      <c r="O15" s="78">
        <f t="shared" si="10"/>
        <v>0</v>
      </c>
      <c r="P15" s="78">
        <f t="shared" si="11"/>
        <v>0</v>
      </c>
    </row>
    <row r="16" spans="1:17" ht="15.75" customHeight="1" x14ac:dyDescent="0.2">
      <c r="A16" s="64"/>
      <c r="B16" s="64"/>
      <c r="C16" s="77"/>
      <c r="D16" s="6"/>
      <c r="E16" s="78">
        <f t="shared" si="0"/>
        <v>0</v>
      </c>
      <c r="F16" s="78">
        <f t="shared" si="1"/>
        <v>0</v>
      </c>
      <c r="G16" s="78">
        <f t="shared" si="2"/>
        <v>0</v>
      </c>
      <c r="H16" s="78">
        <f t="shared" si="3"/>
        <v>0</v>
      </c>
      <c r="I16" s="78">
        <f t="shared" si="4"/>
        <v>0</v>
      </c>
      <c r="J16" s="78">
        <f t="shared" si="5"/>
        <v>0</v>
      </c>
      <c r="K16" s="78">
        <f t="shared" si="6"/>
        <v>0</v>
      </c>
      <c r="L16" s="78">
        <f t="shared" si="7"/>
        <v>0</v>
      </c>
      <c r="M16" s="78">
        <f t="shared" si="8"/>
        <v>0</v>
      </c>
      <c r="N16" s="78">
        <f t="shared" si="9"/>
        <v>0</v>
      </c>
      <c r="O16" s="78">
        <f t="shared" si="10"/>
        <v>0</v>
      </c>
      <c r="P16" s="78">
        <f t="shared" si="11"/>
        <v>0</v>
      </c>
    </row>
    <row r="17" spans="1:16" ht="15.75" customHeight="1" x14ac:dyDescent="0.2">
      <c r="A17" s="64"/>
      <c r="B17" s="64"/>
      <c r="C17" s="77"/>
      <c r="D17" s="6"/>
      <c r="E17" s="78">
        <f t="shared" si="0"/>
        <v>0</v>
      </c>
      <c r="F17" s="78">
        <f t="shared" si="1"/>
        <v>0</v>
      </c>
      <c r="G17" s="78">
        <f t="shared" si="2"/>
        <v>0</v>
      </c>
      <c r="H17" s="78">
        <f t="shared" si="3"/>
        <v>0</v>
      </c>
      <c r="I17" s="78">
        <f t="shared" si="4"/>
        <v>0</v>
      </c>
      <c r="J17" s="78">
        <f t="shared" si="5"/>
        <v>0</v>
      </c>
      <c r="K17" s="78">
        <f t="shared" si="6"/>
        <v>0</v>
      </c>
      <c r="L17" s="78">
        <f t="shared" si="7"/>
        <v>0</v>
      </c>
      <c r="M17" s="78">
        <f t="shared" si="8"/>
        <v>0</v>
      </c>
      <c r="N17" s="78">
        <f t="shared" si="9"/>
        <v>0</v>
      </c>
      <c r="O17" s="78">
        <f t="shared" si="10"/>
        <v>0</v>
      </c>
      <c r="P17" s="78">
        <f t="shared" si="11"/>
        <v>0</v>
      </c>
    </row>
    <row r="18" spans="1:16" ht="15.75" customHeight="1" x14ac:dyDescent="0.2">
      <c r="A18" s="64"/>
      <c r="B18" s="64"/>
      <c r="C18" s="77"/>
      <c r="D18" s="6"/>
      <c r="E18" s="78">
        <f t="shared" si="0"/>
        <v>0</v>
      </c>
      <c r="F18" s="78">
        <f t="shared" si="1"/>
        <v>0</v>
      </c>
      <c r="G18" s="78">
        <f t="shared" si="2"/>
        <v>0</v>
      </c>
      <c r="H18" s="78">
        <f t="shared" si="3"/>
        <v>0</v>
      </c>
      <c r="I18" s="78">
        <f t="shared" si="4"/>
        <v>0</v>
      </c>
      <c r="J18" s="78">
        <f t="shared" si="5"/>
        <v>0</v>
      </c>
      <c r="K18" s="78">
        <f t="shared" si="6"/>
        <v>0</v>
      </c>
      <c r="L18" s="78">
        <f t="shared" si="7"/>
        <v>0</v>
      </c>
      <c r="M18" s="78">
        <f t="shared" si="8"/>
        <v>0</v>
      </c>
      <c r="N18" s="78">
        <f t="shared" si="9"/>
        <v>0</v>
      </c>
      <c r="O18" s="78">
        <f t="shared" si="10"/>
        <v>0</v>
      </c>
      <c r="P18" s="78">
        <f t="shared" si="11"/>
        <v>0</v>
      </c>
    </row>
    <row r="19" spans="1:16" ht="15.75" customHeight="1" x14ac:dyDescent="0.2">
      <c r="A19" s="64"/>
      <c r="B19" s="64"/>
      <c r="C19" s="77"/>
      <c r="D19" s="6"/>
      <c r="E19" s="78">
        <f t="shared" si="0"/>
        <v>0</v>
      </c>
      <c r="F19" s="78">
        <f t="shared" si="1"/>
        <v>0</v>
      </c>
      <c r="G19" s="78">
        <f t="shared" si="2"/>
        <v>0</v>
      </c>
      <c r="H19" s="78">
        <f t="shared" si="3"/>
        <v>0</v>
      </c>
      <c r="I19" s="78">
        <f t="shared" si="4"/>
        <v>0</v>
      </c>
      <c r="J19" s="78">
        <f t="shared" si="5"/>
        <v>0</v>
      </c>
      <c r="K19" s="78">
        <f t="shared" si="6"/>
        <v>0</v>
      </c>
      <c r="L19" s="78">
        <f t="shared" si="7"/>
        <v>0</v>
      </c>
      <c r="M19" s="78">
        <f t="shared" si="8"/>
        <v>0</v>
      </c>
      <c r="N19" s="78">
        <f t="shared" si="9"/>
        <v>0</v>
      </c>
      <c r="O19" s="78">
        <f t="shared" si="10"/>
        <v>0</v>
      </c>
      <c r="P19" s="78">
        <f t="shared" si="11"/>
        <v>0</v>
      </c>
    </row>
    <row r="20" spans="1:16" ht="15.75" customHeight="1" x14ac:dyDescent="0.2">
      <c r="A20" s="64"/>
      <c r="B20" s="64"/>
      <c r="C20" s="77"/>
      <c r="D20" s="6"/>
      <c r="E20" s="78">
        <f t="shared" si="0"/>
        <v>0</v>
      </c>
      <c r="F20" s="78">
        <f t="shared" si="1"/>
        <v>0</v>
      </c>
      <c r="G20" s="78">
        <f t="shared" si="2"/>
        <v>0</v>
      </c>
      <c r="H20" s="78">
        <f t="shared" si="3"/>
        <v>0</v>
      </c>
      <c r="I20" s="78">
        <f t="shared" si="4"/>
        <v>0</v>
      </c>
      <c r="J20" s="78">
        <f t="shared" si="5"/>
        <v>0</v>
      </c>
      <c r="K20" s="78">
        <f t="shared" si="6"/>
        <v>0</v>
      </c>
      <c r="L20" s="78">
        <f t="shared" si="7"/>
        <v>0</v>
      </c>
      <c r="M20" s="78">
        <f t="shared" si="8"/>
        <v>0</v>
      </c>
      <c r="N20" s="78">
        <f t="shared" si="9"/>
        <v>0</v>
      </c>
      <c r="O20" s="78">
        <f t="shared" si="10"/>
        <v>0</v>
      </c>
      <c r="P20" s="78">
        <f t="shared" si="11"/>
        <v>0</v>
      </c>
    </row>
    <row r="21" spans="1:16" ht="15.75" customHeight="1" x14ac:dyDescent="0.2">
      <c r="A21" s="64"/>
      <c r="B21" s="64"/>
      <c r="C21" s="77"/>
      <c r="D21" s="6"/>
      <c r="E21" s="78">
        <f t="shared" si="0"/>
        <v>0</v>
      </c>
      <c r="F21" s="78">
        <f t="shared" si="1"/>
        <v>0</v>
      </c>
      <c r="G21" s="78">
        <f t="shared" si="2"/>
        <v>0</v>
      </c>
      <c r="H21" s="78">
        <f t="shared" si="3"/>
        <v>0</v>
      </c>
      <c r="I21" s="78">
        <f t="shared" si="4"/>
        <v>0</v>
      </c>
      <c r="J21" s="78">
        <f t="shared" si="5"/>
        <v>0</v>
      </c>
      <c r="K21" s="78">
        <f t="shared" si="6"/>
        <v>0</v>
      </c>
      <c r="L21" s="78">
        <f t="shared" si="7"/>
        <v>0</v>
      </c>
      <c r="M21" s="78">
        <f t="shared" si="8"/>
        <v>0</v>
      </c>
      <c r="N21" s="78">
        <f t="shared" si="9"/>
        <v>0</v>
      </c>
      <c r="O21" s="78">
        <f t="shared" si="10"/>
        <v>0</v>
      </c>
      <c r="P21" s="78">
        <f t="shared" si="11"/>
        <v>0</v>
      </c>
    </row>
    <row r="22" spans="1:16" ht="15.75" customHeight="1" x14ac:dyDescent="0.2">
      <c r="A22" s="64"/>
      <c r="B22" s="64"/>
      <c r="C22" s="77"/>
      <c r="D22" s="6"/>
      <c r="E22" s="78">
        <f t="shared" si="0"/>
        <v>0</v>
      </c>
      <c r="F22" s="78">
        <f t="shared" si="1"/>
        <v>0</v>
      </c>
      <c r="G22" s="78">
        <f t="shared" si="2"/>
        <v>0</v>
      </c>
      <c r="H22" s="78">
        <f t="shared" si="3"/>
        <v>0</v>
      </c>
      <c r="I22" s="78">
        <f t="shared" si="4"/>
        <v>0</v>
      </c>
      <c r="J22" s="78">
        <f t="shared" si="5"/>
        <v>0</v>
      </c>
      <c r="K22" s="78">
        <f t="shared" si="6"/>
        <v>0</v>
      </c>
      <c r="L22" s="78">
        <f t="shared" si="7"/>
        <v>0</v>
      </c>
      <c r="M22" s="78">
        <f t="shared" si="8"/>
        <v>0</v>
      </c>
      <c r="N22" s="78">
        <f t="shared" si="9"/>
        <v>0</v>
      </c>
      <c r="O22" s="78">
        <f t="shared" si="10"/>
        <v>0</v>
      </c>
      <c r="P22" s="78">
        <f t="shared" si="11"/>
        <v>0</v>
      </c>
    </row>
    <row r="23" spans="1:16" ht="15.75" customHeight="1" x14ac:dyDescent="0.2">
      <c r="A23" s="64"/>
      <c r="B23" s="64"/>
      <c r="C23" s="77"/>
      <c r="D23" s="6"/>
      <c r="E23" s="78">
        <f t="shared" si="0"/>
        <v>0</v>
      </c>
      <c r="F23" s="78">
        <f t="shared" si="1"/>
        <v>0</v>
      </c>
      <c r="G23" s="78">
        <f t="shared" si="2"/>
        <v>0</v>
      </c>
      <c r="H23" s="78">
        <f t="shared" si="3"/>
        <v>0</v>
      </c>
      <c r="I23" s="78">
        <f t="shared" si="4"/>
        <v>0</v>
      </c>
      <c r="J23" s="78">
        <f t="shared" si="5"/>
        <v>0</v>
      </c>
      <c r="K23" s="78">
        <f t="shared" si="6"/>
        <v>0</v>
      </c>
      <c r="L23" s="78">
        <f t="shared" si="7"/>
        <v>0</v>
      </c>
      <c r="M23" s="78">
        <f t="shared" si="8"/>
        <v>0</v>
      </c>
      <c r="N23" s="78">
        <f t="shared" si="9"/>
        <v>0</v>
      </c>
      <c r="O23" s="78">
        <f t="shared" si="10"/>
        <v>0</v>
      </c>
      <c r="P23" s="78">
        <f t="shared" si="11"/>
        <v>0</v>
      </c>
    </row>
    <row r="24" spans="1:16" ht="15.75" customHeight="1" x14ac:dyDescent="0.2">
      <c r="A24" s="64"/>
      <c r="B24" s="64"/>
      <c r="C24" s="77"/>
      <c r="D24" s="6"/>
      <c r="E24" s="78">
        <f t="shared" si="0"/>
        <v>0</v>
      </c>
      <c r="F24" s="78">
        <f t="shared" si="1"/>
        <v>0</v>
      </c>
      <c r="G24" s="78">
        <f t="shared" si="2"/>
        <v>0</v>
      </c>
      <c r="H24" s="78">
        <f t="shared" si="3"/>
        <v>0</v>
      </c>
      <c r="I24" s="78">
        <f t="shared" si="4"/>
        <v>0</v>
      </c>
      <c r="J24" s="78">
        <f t="shared" si="5"/>
        <v>0</v>
      </c>
      <c r="K24" s="78">
        <f t="shared" si="6"/>
        <v>0</v>
      </c>
      <c r="L24" s="78">
        <f t="shared" si="7"/>
        <v>0</v>
      </c>
      <c r="M24" s="78">
        <f t="shared" si="8"/>
        <v>0</v>
      </c>
      <c r="N24" s="78">
        <f t="shared" si="9"/>
        <v>0</v>
      </c>
      <c r="O24" s="78">
        <f t="shared" si="10"/>
        <v>0</v>
      </c>
      <c r="P24" s="78">
        <f t="shared" si="11"/>
        <v>0</v>
      </c>
    </row>
    <row r="25" spans="1:16" ht="15.75" customHeight="1" x14ac:dyDescent="0.2">
      <c r="A25" s="64"/>
      <c r="B25" s="64"/>
      <c r="C25" s="77"/>
      <c r="D25" s="6"/>
      <c r="E25" s="78">
        <f t="shared" si="0"/>
        <v>0</v>
      </c>
      <c r="F25" s="78">
        <f t="shared" si="1"/>
        <v>0</v>
      </c>
      <c r="G25" s="78">
        <f t="shared" si="2"/>
        <v>0</v>
      </c>
      <c r="H25" s="78">
        <f t="shared" si="3"/>
        <v>0</v>
      </c>
      <c r="I25" s="78">
        <f t="shared" si="4"/>
        <v>0</v>
      </c>
      <c r="J25" s="78">
        <f t="shared" si="5"/>
        <v>0</v>
      </c>
      <c r="K25" s="78">
        <f t="shared" si="6"/>
        <v>0</v>
      </c>
      <c r="L25" s="78">
        <f t="shared" si="7"/>
        <v>0</v>
      </c>
      <c r="M25" s="78">
        <f t="shared" si="8"/>
        <v>0</v>
      </c>
      <c r="N25" s="78">
        <f t="shared" si="9"/>
        <v>0</v>
      </c>
      <c r="O25" s="78">
        <f t="shared" si="10"/>
        <v>0</v>
      </c>
      <c r="P25" s="78">
        <f t="shared" si="11"/>
        <v>0</v>
      </c>
    </row>
    <row r="26" spans="1:16" ht="15.75" customHeight="1" x14ac:dyDescent="0.2">
      <c r="A26" s="64"/>
      <c r="B26" s="64"/>
      <c r="C26" s="77"/>
      <c r="D26" s="6"/>
      <c r="E26" s="78">
        <f t="shared" si="0"/>
        <v>0</v>
      </c>
      <c r="F26" s="78">
        <f t="shared" si="1"/>
        <v>0</v>
      </c>
      <c r="G26" s="78">
        <f t="shared" si="2"/>
        <v>0</v>
      </c>
      <c r="H26" s="78">
        <f t="shared" si="3"/>
        <v>0</v>
      </c>
      <c r="I26" s="78">
        <f t="shared" si="4"/>
        <v>0</v>
      </c>
      <c r="J26" s="78">
        <f t="shared" si="5"/>
        <v>0</v>
      </c>
      <c r="K26" s="78">
        <f t="shared" si="6"/>
        <v>0</v>
      </c>
      <c r="L26" s="78">
        <f t="shared" si="7"/>
        <v>0</v>
      </c>
      <c r="M26" s="78">
        <f t="shared" si="8"/>
        <v>0</v>
      </c>
      <c r="N26" s="78">
        <f t="shared" si="9"/>
        <v>0</v>
      </c>
      <c r="O26" s="78">
        <f t="shared" si="10"/>
        <v>0</v>
      </c>
      <c r="P26" s="78">
        <f t="shared" si="11"/>
        <v>0</v>
      </c>
    </row>
    <row r="27" spans="1:16" ht="15.75" customHeight="1" x14ac:dyDescent="0.2">
      <c r="A27" s="64"/>
      <c r="B27" s="64"/>
      <c r="C27" s="77"/>
      <c r="D27" s="6"/>
      <c r="E27" s="78">
        <f t="shared" si="0"/>
        <v>0</v>
      </c>
      <c r="F27" s="78">
        <f t="shared" si="1"/>
        <v>0</v>
      </c>
      <c r="G27" s="78">
        <f t="shared" si="2"/>
        <v>0</v>
      </c>
      <c r="H27" s="78">
        <f t="shared" si="3"/>
        <v>0</v>
      </c>
      <c r="I27" s="78">
        <f t="shared" si="4"/>
        <v>0</v>
      </c>
      <c r="J27" s="78">
        <f t="shared" si="5"/>
        <v>0</v>
      </c>
      <c r="K27" s="78">
        <f t="shared" si="6"/>
        <v>0</v>
      </c>
      <c r="L27" s="78">
        <f t="shared" si="7"/>
        <v>0</v>
      </c>
      <c r="M27" s="78">
        <f t="shared" si="8"/>
        <v>0</v>
      </c>
      <c r="N27" s="78">
        <f t="shared" si="9"/>
        <v>0</v>
      </c>
      <c r="O27" s="78">
        <f t="shared" si="10"/>
        <v>0</v>
      </c>
      <c r="P27" s="78">
        <f t="shared" si="11"/>
        <v>0</v>
      </c>
    </row>
    <row r="28" spans="1:16" ht="15.75" customHeight="1" x14ac:dyDescent="0.2">
      <c r="A28" s="64"/>
      <c r="B28" s="64"/>
      <c r="C28" s="77"/>
      <c r="D28" s="6"/>
      <c r="E28" s="78">
        <f t="shared" si="0"/>
        <v>0</v>
      </c>
      <c r="F28" s="78">
        <f t="shared" si="1"/>
        <v>0</v>
      </c>
      <c r="G28" s="78">
        <f t="shared" si="2"/>
        <v>0</v>
      </c>
      <c r="H28" s="78">
        <f t="shared" si="3"/>
        <v>0</v>
      </c>
      <c r="I28" s="78">
        <f t="shared" si="4"/>
        <v>0</v>
      </c>
      <c r="J28" s="78">
        <f t="shared" si="5"/>
        <v>0</v>
      </c>
      <c r="K28" s="78">
        <f t="shared" si="6"/>
        <v>0</v>
      </c>
      <c r="L28" s="78">
        <f t="shared" si="7"/>
        <v>0</v>
      </c>
      <c r="M28" s="78">
        <f t="shared" si="8"/>
        <v>0</v>
      </c>
      <c r="N28" s="78">
        <f t="shared" si="9"/>
        <v>0</v>
      </c>
      <c r="O28" s="78">
        <f t="shared" si="10"/>
        <v>0</v>
      </c>
      <c r="P28" s="78">
        <f t="shared" si="11"/>
        <v>0</v>
      </c>
    </row>
    <row r="29" spans="1:16" ht="15.75" customHeight="1" x14ac:dyDescent="0.2">
      <c r="A29" s="64"/>
      <c r="B29" s="64"/>
      <c r="C29" s="77"/>
      <c r="D29" s="6"/>
      <c r="E29" s="78">
        <f t="shared" si="0"/>
        <v>0</v>
      </c>
      <c r="F29" s="78">
        <f t="shared" si="1"/>
        <v>0</v>
      </c>
      <c r="G29" s="78">
        <f t="shared" si="2"/>
        <v>0</v>
      </c>
      <c r="H29" s="78">
        <f t="shared" si="3"/>
        <v>0</v>
      </c>
      <c r="I29" s="78">
        <f t="shared" si="4"/>
        <v>0</v>
      </c>
      <c r="J29" s="78">
        <f t="shared" si="5"/>
        <v>0</v>
      </c>
      <c r="K29" s="78">
        <f t="shared" si="6"/>
        <v>0</v>
      </c>
      <c r="L29" s="78">
        <f t="shared" si="7"/>
        <v>0</v>
      </c>
      <c r="M29" s="78">
        <f t="shared" si="8"/>
        <v>0</v>
      </c>
      <c r="N29" s="78">
        <f t="shared" si="9"/>
        <v>0</v>
      </c>
      <c r="O29" s="78">
        <f t="shared" si="10"/>
        <v>0</v>
      </c>
      <c r="P29" s="78">
        <f t="shared" si="11"/>
        <v>0</v>
      </c>
    </row>
    <row r="30" spans="1:16" ht="15.75" customHeight="1" x14ac:dyDescent="0.2">
      <c r="A30" s="64"/>
      <c r="B30" s="64"/>
      <c r="C30" s="77"/>
      <c r="D30" s="6"/>
      <c r="E30" s="78">
        <f t="shared" si="0"/>
        <v>0</v>
      </c>
      <c r="F30" s="78">
        <f t="shared" si="1"/>
        <v>0</v>
      </c>
      <c r="G30" s="78">
        <f t="shared" si="2"/>
        <v>0</v>
      </c>
      <c r="H30" s="78">
        <f t="shared" si="3"/>
        <v>0</v>
      </c>
      <c r="I30" s="78">
        <f t="shared" si="4"/>
        <v>0</v>
      </c>
      <c r="J30" s="78">
        <f t="shared" si="5"/>
        <v>0</v>
      </c>
      <c r="K30" s="78">
        <f t="shared" si="6"/>
        <v>0</v>
      </c>
      <c r="L30" s="78">
        <f t="shared" si="7"/>
        <v>0</v>
      </c>
      <c r="M30" s="78">
        <f t="shared" si="8"/>
        <v>0</v>
      </c>
      <c r="N30" s="78">
        <f t="shared" si="9"/>
        <v>0</v>
      </c>
      <c r="O30" s="78">
        <f t="shared" si="10"/>
        <v>0</v>
      </c>
      <c r="P30" s="78">
        <f t="shared" si="11"/>
        <v>0</v>
      </c>
    </row>
    <row r="31" spans="1:16" ht="15.75" customHeight="1" x14ac:dyDescent="0.2">
      <c r="A31" s="64"/>
      <c r="B31" s="64"/>
      <c r="C31" s="77"/>
      <c r="D31" s="6"/>
      <c r="E31" s="78">
        <f t="shared" si="0"/>
        <v>0</v>
      </c>
      <c r="F31" s="78">
        <f t="shared" si="1"/>
        <v>0</v>
      </c>
      <c r="G31" s="78">
        <f t="shared" si="2"/>
        <v>0</v>
      </c>
      <c r="H31" s="78">
        <f t="shared" si="3"/>
        <v>0</v>
      </c>
      <c r="I31" s="78">
        <f t="shared" si="4"/>
        <v>0</v>
      </c>
      <c r="J31" s="78">
        <f t="shared" si="5"/>
        <v>0</v>
      </c>
      <c r="K31" s="78">
        <f t="shared" si="6"/>
        <v>0</v>
      </c>
      <c r="L31" s="78">
        <f t="shared" si="7"/>
        <v>0</v>
      </c>
      <c r="M31" s="78">
        <f t="shared" si="8"/>
        <v>0</v>
      </c>
      <c r="N31" s="78">
        <f t="shared" si="9"/>
        <v>0</v>
      </c>
      <c r="O31" s="78">
        <f t="shared" si="10"/>
        <v>0</v>
      </c>
      <c r="P31" s="78">
        <f t="shared" si="11"/>
        <v>0</v>
      </c>
    </row>
    <row r="32" spans="1:16" ht="15.75" customHeight="1" x14ac:dyDescent="0.2">
      <c r="A32" s="64"/>
      <c r="B32" s="64"/>
      <c r="C32" s="77"/>
      <c r="D32" s="6"/>
      <c r="E32" s="78">
        <f t="shared" si="0"/>
        <v>0</v>
      </c>
      <c r="F32" s="78">
        <f t="shared" si="1"/>
        <v>0</v>
      </c>
      <c r="G32" s="78">
        <f t="shared" si="2"/>
        <v>0</v>
      </c>
      <c r="H32" s="78">
        <f t="shared" si="3"/>
        <v>0</v>
      </c>
      <c r="I32" s="78">
        <f t="shared" si="4"/>
        <v>0</v>
      </c>
      <c r="J32" s="78">
        <f t="shared" si="5"/>
        <v>0</v>
      </c>
      <c r="K32" s="78">
        <f t="shared" si="6"/>
        <v>0</v>
      </c>
      <c r="L32" s="78">
        <f t="shared" si="7"/>
        <v>0</v>
      </c>
      <c r="M32" s="78">
        <f t="shared" si="8"/>
        <v>0</v>
      </c>
      <c r="N32" s="78">
        <f t="shared" si="9"/>
        <v>0</v>
      </c>
      <c r="O32" s="78">
        <f t="shared" si="10"/>
        <v>0</v>
      </c>
      <c r="P32" s="78">
        <f t="shared" si="11"/>
        <v>0</v>
      </c>
    </row>
    <row r="33" spans="1:16" ht="15.75" customHeight="1" x14ac:dyDescent="0.2">
      <c r="A33" s="64"/>
      <c r="B33" s="64"/>
      <c r="C33" s="77"/>
      <c r="D33" s="6"/>
      <c r="E33" s="78">
        <f t="shared" si="0"/>
        <v>0</v>
      </c>
      <c r="F33" s="78">
        <f t="shared" si="1"/>
        <v>0</v>
      </c>
      <c r="G33" s="78">
        <f t="shared" si="2"/>
        <v>0</v>
      </c>
      <c r="H33" s="78">
        <f t="shared" si="3"/>
        <v>0</v>
      </c>
      <c r="I33" s="78">
        <f t="shared" si="4"/>
        <v>0</v>
      </c>
      <c r="J33" s="78">
        <f t="shared" si="5"/>
        <v>0</v>
      </c>
      <c r="K33" s="78">
        <f t="shared" si="6"/>
        <v>0</v>
      </c>
      <c r="L33" s="78">
        <f t="shared" si="7"/>
        <v>0</v>
      </c>
      <c r="M33" s="78">
        <f t="shared" si="8"/>
        <v>0</v>
      </c>
      <c r="N33" s="78">
        <f t="shared" si="9"/>
        <v>0</v>
      </c>
      <c r="O33" s="78">
        <f t="shared" si="10"/>
        <v>0</v>
      </c>
      <c r="P33" s="78">
        <f t="shared" si="11"/>
        <v>0</v>
      </c>
    </row>
    <row r="34" spans="1:16" ht="15.75" customHeight="1" x14ac:dyDescent="0.2">
      <c r="A34" s="64"/>
      <c r="B34" s="64"/>
      <c r="C34" s="77"/>
      <c r="D34" s="6"/>
      <c r="E34" s="78">
        <f t="shared" si="0"/>
        <v>0</v>
      </c>
      <c r="F34" s="78">
        <f t="shared" si="1"/>
        <v>0</v>
      </c>
      <c r="G34" s="78">
        <f t="shared" si="2"/>
        <v>0</v>
      </c>
      <c r="H34" s="78">
        <f t="shared" si="3"/>
        <v>0</v>
      </c>
      <c r="I34" s="78">
        <f t="shared" si="4"/>
        <v>0</v>
      </c>
      <c r="J34" s="78">
        <f t="shared" si="5"/>
        <v>0</v>
      </c>
      <c r="K34" s="78">
        <f t="shared" si="6"/>
        <v>0</v>
      </c>
      <c r="L34" s="78">
        <f t="shared" si="7"/>
        <v>0</v>
      </c>
      <c r="M34" s="78">
        <f t="shared" si="8"/>
        <v>0</v>
      </c>
      <c r="N34" s="78">
        <f t="shared" si="9"/>
        <v>0</v>
      </c>
      <c r="O34" s="78">
        <f t="shared" si="10"/>
        <v>0</v>
      </c>
      <c r="P34" s="78">
        <f t="shared" si="11"/>
        <v>0</v>
      </c>
    </row>
    <row r="35" spans="1:16" ht="15.75" customHeight="1" x14ac:dyDescent="0.2">
      <c r="A35" s="64"/>
      <c r="B35" s="64"/>
      <c r="C35" s="77"/>
      <c r="D35" s="6"/>
      <c r="E35" s="78">
        <f t="shared" si="0"/>
        <v>0</v>
      </c>
      <c r="F35" s="78">
        <f t="shared" si="1"/>
        <v>0</v>
      </c>
      <c r="G35" s="78">
        <f t="shared" si="2"/>
        <v>0</v>
      </c>
      <c r="H35" s="78">
        <f t="shared" si="3"/>
        <v>0</v>
      </c>
      <c r="I35" s="78">
        <f t="shared" si="4"/>
        <v>0</v>
      </c>
      <c r="J35" s="78">
        <f t="shared" si="5"/>
        <v>0</v>
      </c>
      <c r="K35" s="78">
        <f t="shared" si="6"/>
        <v>0</v>
      </c>
      <c r="L35" s="78">
        <f t="shared" si="7"/>
        <v>0</v>
      </c>
      <c r="M35" s="78">
        <f t="shared" si="8"/>
        <v>0</v>
      </c>
      <c r="N35" s="78">
        <f t="shared" si="9"/>
        <v>0</v>
      </c>
      <c r="O35" s="78">
        <f t="shared" si="10"/>
        <v>0</v>
      </c>
      <c r="P35" s="78">
        <f t="shared" si="11"/>
        <v>0</v>
      </c>
    </row>
    <row r="36" spans="1:16" ht="15.75" customHeight="1" x14ac:dyDescent="0.2">
      <c r="A36" s="64"/>
      <c r="B36" s="64"/>
      <c r="C36" s="77"/>
      <c r="D36" s="6"/>
      <c r="E36" s="78">
        <f t="shared" si="0"/>
        <v>0</v>
      </c>
      <c r="F36" s="78">
        <f t="shared" si="1"/>
        <v>0</v>
      </c>
      <c r="G36" s="78">
        <f t="shared" si="2"/>
        <v>0</v>
      </c>
      <c r="H36" s="78">
        <f t="shared" si="3"/>
        <v>0</v>
      </c>
      <c r="I36" s="78">
        <f t="shared" si="4"/>
        <v>0</v>
      </c>
      <c r="J36" s="78">
        <f t="shared" si="5"/>
        <v>0</v>
      </c>
      <c r="K36" s="78">
        <f t="shared" si="6"/>
        <v>0</v>
      </c>
      <c r="L36" s="78">
        <f t="shared" si="7"/>
        <v>0</v>
      </c>
      <c r="M36" s="78">
        <f t="shared" si="8"/>
        <v>0</v>
      </c>
      <c r="N36" s="78">
        <f t="shared" si="9"/>
        <v>0</v>
      </c>
      <c r="O36" s="78">
        <f t="shared" si="10"/>
        <v>0</v>
      </c>
      <c r="P36" s="78">
        <f t="shared" si="11"/>
        <v>0</v>
      </c>
    </row>
    <row r="37" spans="1:16" ht="15.75" customHeight="1" x14ac:dyDescent="0.2">
      <c r="A37" s="64"/>
      <c r="B37" s="64"/>
      <c r="C37" s="77"/>
      <c r="D37" s="6"/>
      <c r="E37" s="78">
        <f t="shared" si="0"/>
        <v>0</v>
      </c>
      <c r="F37" s="78">
        <f t="shared" si="1"/>
        <v>0</v>
      </c>
      <c r="G37" s="78">
        <f t="shared" si="2"/>
        <v>0</v>
      </c>
      <c r="H37" s="78">
        <f t="shared" si="3"/>
        <v>0</v>
      </c>
      <c r="I37" s="78">
        <f t="shared" si="4"/>
        <v>0</v>
      </c>
      <c r="J37" s="78">
        <f t="shared" si="5"/>
        <v>0</v>
      </c>
      <c r="K37" s="78">
        <f t="shared" si="6"/>
        <v>0</v>
      </c>
      <c r="L37" s="78">
        <f t="shared" si="7"/>
        <v>0</v>
      </c>
      <c r="M37" s="78">
        <f t="shared" si="8"/>
        <v>0</v>
      </c>
      <c r="N37" s="78">
        <f t="shared" si="9"/>
        <v>0</v>
      </c>
      <c r="O37" s="78">
        <f t="shared" si="10"/>
        <v>0</v>
      </c>
      <c r="P37" s="78">
        <f t="shared" si="11"/>
        <v>0</v>
      </c>
    </row>
    <row r="38" spans="1:16" ht="15.75" customHeight="1" x14ac:dyDescent="0.2">
      <c r="A38" s="64"/>
      <c r="B38" s="64"/>
      <c r="C38" s="77"/>
      <c r="D38" s="6"/>
      <c r="E38" s="78">
        <f t="shared" si="0"/>
        <v>0</v>
      </c>
      <c r="F38" s="78">
        <f t="shared" si="1"/>
        <v>0</v>
      </c>
      <c r="G38" s="78">
        <f t="shared" si="2"/>
        <v>0</v>
      </c>
      <c r="H38" s="78">
        <f t="shared" si="3"/>
        <v>0</v>
      </c>
      <c r="I38" s="78">
        <f t="shared" si="4"/>
        <v>0</v>
      </c>
      <c r="J38" s="78">
        <f t="shared" si="5"/>
        <v>0</v>
      </c>
      <c r="K38" s="78">
        <f t="shared" si="6"/>
        <v>0</v>
      </c>
      <c r="L38" s="78">
        <f t="shared" si="7"/>
        <v>0</v>
      </c>
      <c r="M38" s="78">
        <f t="shared" si="8"/>
        <v>0</v>
      </c>
      <c r="N38" s="78">
        <f t="shared" si="9"/>
        <v>0</v>
      </c>
      <c r="O38" s="78">
        <f t="shared" si="10"/>
        <v>0</v>
      </c>
      <c r="P38" s="78">
        <f t="shared" si="11"/>
        <v>0</v>
      </c>
    </row>
    <row r="39" spans="1:16" ht="15.75" customHeight="1" x14ac:dyDescent="0.2">
      <c r="A39" s="64"/>
      <c r="B39" s="64"/>
      <c r="C39" s="77"/>
      <c r="D39" s="6"/>
      <c r="E39" s="78">
        <f t="shared" si="0"/>
        <v>0</v>
      </c>
      <c r="F39" s="78">
        <f t="shared" si="1"/>
        <v>0</v>
      </c>
      <c r="G39" s="78">
        <f t="shared" si="2"/>
        <v>0</v>
      </c>
      <c r="H39" s="78">
        <f t="shared" si="3"/>
        <v>0</v>
      </c>
      <c r="I39" s="78">
        <f t="shared" si="4"/>
        <v>0</v>
      </c>
      <c r="J39" s="78">
        <f t="shared" si="5"/>
        <v>0</v>
      </c>
      <c r="K39" s="78">
        <f t="shared" si="6"/>
        <v>0</v>
      </c>
      <c r="L39" s="78">
        <f t="shared" si="7"/>
        <v>0</v>
      </c>
      <c r="M39" s="78">
        <f t="shared" si="8"/>
        <v>0</v>
      </c>
      <c r="N39" s="78">
        <f t="shared" si="9"/>
        <v>0</v>
      </c>
      <c r="O39" s="78">
        <f t="shared" si="10"/>
        <v>0</v>
      </c>
      <c r="P39" s="78">
        <f t="shared" si="11"/>
        <v>0</v>
      </c>
    </row>
    <row r="40" spans="1:16" ht="15.75" customHeight="1" x14ac:dyDescent="0.2">
      <c r="A40" s="64"/>
      <c r="B40" s="64"/>
      <c r="C40" s="77"/>
      <c r="D40" s="6"/>
      <c r="E40" s="78">
        <f t="shared" si="0"/>
        <v>0</v>
      </c>
      <c r="F40" s="78">
        <f t="shared" si="1"/>
        <v>0</v>
      </c>
      <c r="G40" s="78">
        <f t="shared" si="2"/>
        <v>0</v>
      </c>
      <c r="H40" s="78">
        <f t="shared" si="3"/>
        <v>0</v>
      </c>
      <c r="I40" s="78">
        <f t="shared" si="4"/>
        <v>0</v>
      </c>
      <c r="J40" s="78">
        <f t="shared" si="5"/>
        <v>0</v>
      </c>
      <c r="K40" s="78">
        <f t="shared" si="6"/>
        <v>0</v>
      </c>
      <c r="L40" s="78">
        <f t="shared" si="7"/>
        <v>0</v>
      </c>
      <c r="M40" s="78">
        <f t="shared" si="8"/>
        <v>0</v>
      </c>
      <c r="N40" s="78">
        <f t="shared" si="9"/>
        <v>0</v>
      </c>
      <c r="O40" s="78">
        <f t="shared" si="10"/>
        <v>0</v>
      </c>
      <c r="P40" s="78">
        <f t="shared" si="11"/>
        <v>0</v>
      </c>
    </row>
    <row r="41" spans="1:16" ht="15.75" customHeight="1" x14ac:dyDescent="0.2">
      <c r="A41" s="6" t="s">
        <v>52</v>
      </c>
      <c r="B41" s="6"/>
      <c r="C41" s="78">
        <f>SUM(C2:C40)</f>
        <v>0</v>
      </c>
      <c r="D41" s="9"/>
      <c r="E41" s="79">
        <f t="shared" ref="E41:P41" si="12">SUM(E2:E40)</f>
        <v>0</v>
      </c>
      <c r="F41" s="79">
        <f t="shared" si="12"/>
        <v>0</v>
      </c>
      <c r="G41" s="79">
        <f t="shared" si="12"/>
        <v>0</v>
      </c>
      <c r="H41" s="79">
        <f t="shared" si="12"/>
        <v>0</v>
      </c>
      <c r="I41" s="79">
        <f t="shared" si="12"/>
        <v>0</v>
      </c>
      <c r="J41" s="79">
        <f t="shared" si="12"/>
        <v>0</v>
      </c>
      <c r="K41" s="79">
        <f t="shared" si="12"/>
        <v>0</v>
      </c>
      <c r="L41" s="79">
        <f t="shared" si="12"/>
        <v>0</v>
      </c>
      <c r="M41" s="79">
        <f t="shared" si="12"/>
        <v>0</v>
      </c>
      <c r="N41" s="79">
        <f t="shared" si="12"/>
        <v>0</v>
      </c>
      <c r="O41" s="79">
        <f t="shared" si="12"/>
        <v>0</v>
      </c>
      <c r="P41" s="79">
        <f t="shared" si="12"/>
        <v>0</v>
      </c>
    </row>
    <row r="42" spans="1:16" ht="15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15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15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15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5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15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15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15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5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5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5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5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5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5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5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5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5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5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2.75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2.75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2.75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2.75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2.75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2.75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2.75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2.7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2.7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2.7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2.75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2.75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2.75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2.75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2.75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2.75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2.75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2.75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2.75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2.75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2.75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2.75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2.75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2.75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2.75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2.75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2.75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2.75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2.75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2.75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2.75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2.75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2.75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2.75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2.75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2.75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2.75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2.75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2.75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2.75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2.75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2.75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2.75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2.75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2.75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2.75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2.75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2.75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2.75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2.75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2.75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2.75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2.75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2.75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2.75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2.75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2.75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2.75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2.75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2.75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2.75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2.75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2.75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2.75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2.75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2.75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2.75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2.75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2.75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2.75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2.75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2.75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2.75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2.75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2.75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2.75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2.75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2.75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2.75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2.75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2.75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2.75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2.75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2.75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2.75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2.75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2.75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2.75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2.75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2.75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2.75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2.75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2.75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2.75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2.75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2.75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2.75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2.75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2.75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2.75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2.75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2.75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2.75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2.75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2.75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2.75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2.75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2.75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2.75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2.75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2.75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2.75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2.75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2.75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2.75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2.75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2.75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2.75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2.75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2.75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2.75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2.75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2.75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2.75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2.75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2.75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2.75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2.75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2.75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2.75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2.75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2.75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2.75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2.75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2.75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2.75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2.75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2.75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2.75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2.75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2.75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2.75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2.75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2.75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2.75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2.75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2.75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2.75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2.75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2.75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2.75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2.75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2.75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2.75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2.75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2.75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2.75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2.75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2.75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2.75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2.75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2.75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2.75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2.75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2.75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2.75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2.75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2.75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2.75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2.75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2.75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2.75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2.75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2.75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2.75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2.75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2.75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2.75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2.75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2.75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2.75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2.75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2.75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2.75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2.75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2.75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2.75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2.75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2.75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2.75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2.75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2.75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2.75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2.75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2.75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2.75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2.75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2.75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2.75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2.75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2.75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2.75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2.75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2.75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2.75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2.75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2.75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2.75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2.75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2.75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2.75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2.75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2.75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2.75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2.75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2.75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2.75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2.75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2.75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2.75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2.75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2.75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2.75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2.75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2.75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2.75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2.75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2.75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2.75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2.75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2.75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2.75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2.75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2.75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2.75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2.75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2.75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2.75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2.75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2.75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2.75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2.75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2.75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2.75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2.75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2.75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2.75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2.75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2.75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2.75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2.75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2.75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2.75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2.75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2.75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2.75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2.75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2.75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2.75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2.75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2.75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2.75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2.75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2.75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2.75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2.75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2.75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2.75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2.75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2.75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2.75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2.75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2.75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2.75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2.75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2.75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2.75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2.75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2.75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2.75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2.75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2.75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2.75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2.75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2.75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2.75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2.75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2.75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2.75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2.75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2.75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2.75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2.75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2.75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2.75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2.75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2.75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2.75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2.75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2.75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2.75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2.75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2.75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2.75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2.75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2.75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2.75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2.75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2.75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2.75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2.75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2.75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2.75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2.75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2.75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2.75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2.75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2.75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2.75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2.75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2.75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2.75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2.75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2.75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2.75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2.75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2.75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2.75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2.75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2.75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2.75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2.75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2.75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2.75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2.75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2.75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2.75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2.75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2.75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2.75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2.75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2.75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2.75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2.75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2.75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2.75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2.75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2.75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2.75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2.75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2.75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2.75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2.75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2.75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2.75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2.75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2.75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2.75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2.75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2.75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2.75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2.75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2.75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2.75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2.75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2.75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2.75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2.75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2.75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2.75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2.75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2.75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2.75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2.75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2.75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2.75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2.75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2.75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2.75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2.75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2.75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2.75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2.75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2.75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2.75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2.75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2.75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2.75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2.75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2.75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2.75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2.75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2.75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2.75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2.75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2.75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2.75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2.75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2.75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2.75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2.75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2.75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2.75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2.75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2.75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2.75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2.75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2.75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2.75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2.75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2.75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2.75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2.75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2.75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2.75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2.75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2.75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2.75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2.75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2.75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2.75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2.75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2.75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2.75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2.75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2.75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2.75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2.75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2.75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2.75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2.75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2.75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2.75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2.75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2.75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2.75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2.75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2.75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2.75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2.75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2.75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2.75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2.75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2.75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2.75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2.75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2.75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2.75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2.75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2.75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2.75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2.75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2.75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2.75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2.75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2.75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2.75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2.75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2.75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2.75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2.75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2.75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2.75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2.75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2.75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2.75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2.75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2.75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2.75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2.75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2.75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2.75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2.75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2.75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2.75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2.75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2.75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2.75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2.75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2.75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2.75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2.75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2.75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2.75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2.75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2.75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2.75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2.75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2.75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2.75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2.75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2.75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2.75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2.75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2.75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2.75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2.75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2.75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2.75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2.75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2.75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2.75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2.75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2.75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2.75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2.75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2.75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2.75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2.75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2.75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2.75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2.75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2.75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2.75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2.75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2.75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2.75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2.75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2.75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2.75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2.75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2.75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2.75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2.75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2.75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2.75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2.75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2.75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2.75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2.75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2.75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2.75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2.75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2.75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2.75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2.75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2.75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2.75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2.75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2.75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2.75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2.75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2.75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2.75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2.75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2.75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2.75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2.75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2.75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2.75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2.75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2.75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2.75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2.75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2.75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2.75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2.75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2.75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2.75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2.75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2.75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2.75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2.75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2.75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2.75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2.75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2.75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2.75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2.75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2.75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2.75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2.75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2.75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2.75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2.75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2.75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2.75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2.75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2.75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2.75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2.75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2.75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2.75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2.75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2.75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2.75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2.75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2.75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2.75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2.75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2.75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2.75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2.75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2.75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2.75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2.75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2.75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2.75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2.75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2.75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2.75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2.75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2.75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2.75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2.75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2.75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2.75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2.75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2.75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2.75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2.75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2.75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2.75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2.75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2.75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2.75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2.75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2.75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2.75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2.75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2.75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2.75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2.75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2.75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2.75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2.75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2.75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2.75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2.75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2.75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2.75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2.75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2.75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2.75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2.75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2.75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2.75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2.75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2.75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2.75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2.75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2.75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2.75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2.75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2.75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2.75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2.75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2.75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2.75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2.75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2.75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2.75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2.75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2.75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2.75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2.75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2.75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2.75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2.75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2.75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2.75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2.75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2.75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2.75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2.75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2.75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2.75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2.75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2.75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2.75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2.75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2.75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2.75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2.75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2.75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2.75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2.75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2.75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2.75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2.75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2.75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2.75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2.75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2.75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2.75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2.75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2.75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2.75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2.75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2.75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2.75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2.75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2.75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2.75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2.75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2.75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2.75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2.75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2.75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2.75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2.75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2.75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2.75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2.75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2.75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2.75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2.75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2.75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2.75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2.75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2.75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2.75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2.75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2.75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2.75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2.75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2.75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2.75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2.75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2.75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2.75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2.75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2.75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2.75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2.75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2.75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2.75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2.75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2.75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2.75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2.75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2.75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2.75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2.75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2.75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2.75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2.75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2.75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2.75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2.75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2.75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2.75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2.75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2.75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2.75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2.75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2.75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2.75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2.75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2.75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2.75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2.75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2.75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2.75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2.75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2.75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2.75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2.75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2.75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2.75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2.75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2.75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2.75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2.75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2.75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2.75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2.75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2.75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2.75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2.75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2.75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2.75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2.75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2.75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2.75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2.75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2.75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2.75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2.75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2.75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2.75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2.75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2.75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2.75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2.75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2.75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2.75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2.75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2.75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2.75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2.75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2.75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2.75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2.75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2.75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2.75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2.75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2.75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2.75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2.75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2.75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2.75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2.75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2.75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2.75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2.75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2.75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2.75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2.75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2.75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2.75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2.75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2.75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2.75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2.75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2.75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2.75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2.75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2.75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2.75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2.75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2.75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2.75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2.75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2.75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2.75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2.75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2.75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2.75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2.75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2.75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2.75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2.75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2.75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2.75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2.75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2.75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2.75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2.75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2.75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2.75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2.75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2.75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2.75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2.75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2.75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2.75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2.75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2.75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2.75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2.75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2.75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2.75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2.75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2.75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2.75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2.75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2.75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2.75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2.75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2.75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</sheetData>
  <sheetProtection sheet="1" objects="1" scenarios="1" selectLockedCells="1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showGridLines="0" workbookViewId="0">
      <selection activeCell="A2" sqref="A2"/>
    </sheetView>
  </sheetViews>
  <sheetFormatPr defaultColWidth="14.42578125" defaultRowHeight="15.75" customHeight="1" x14ac:dyDescent="0.2"/>
  <cols>
    <col min="1" max="1" width="11.140625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34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46023</v>
      </c>
      <c r="B2" s="25">
        <f t="shared" ref="B2:B32" si="0">IF(A2&lt;&gt;"",WEEKDAY(A2,1),"")</f>
        <v>5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v>46024</v>
      </c>
      <c r="B3" s="25">
        <f t="shared" si="0"/>
        <v>6</v>
      </c>
      <c r="C3" s="41" t="s">
        <v>71</v>
      </c>
      <c r="D3" s="21"/>
      <c r="E3" s="41" t="s">
        <v>71</v>
      </c>
      <c r="F3" s="21"/>
      <c r="G3" s="41" t="s">
        <v>71</v>
      </c>
      <c r="H3" s="1"/>
      <c r="I3" s="41" t="s">
        <v>71</v>
      </c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ref="A3:A32" si="2">A3+1</f>
        <v>46025</v>
      </c>
      <c r="B4" s="25">
        <f t="shared" si="0"/>
        <v>7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46026</v>
      </c>
      <c r="B5" s="25">
        <f t="shared" si="0"/>
        <v>1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46027</v>
      </c>
      <c r="B6" s="25">
        <f t="shared" si="0"/>
        <v>2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46028</v>
      </c>
      <c r="B7" s="25">
        <f t="shared" si="0"/>
        <v>3</v>
      </c>
      <c r="C7" s="41" t="s">
        <v>71</v>
      </c>
      <c r="D7" s="21"/>
      <c r="E7" s="41"/>
      <c r="F7" s="21"/>
      <c r="G7" s="41" t="s">
        <v>71</v>
      </c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46029</v>
      </c>
      <c r="B8" s="25">
        <f t="shared" si="0"/>
        <v>4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46030</v>
      </c>
      <c r="B9" s="25">
        <f t="shared" si="0"/>
        <v>5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46031</v>
      </c>
      <c r="B10" s="25">
        <f t="shared" si="0"/>
        <v>6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46032</v>
      </c>
      <c r="B11" s="25">
        <f t="shared" si="0"/>
        <v>7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46033</v>
      </c>
      <c r="B12" s="25">
        <f t="shared" si="0"/>
        <v>1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46034</v>
      </c>
      <c r="B13" s="25">
        <f t="shared" si="0"/>
        <v>2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46035</v>
      </c>
      <c r="B14" s="25">
        <f t="shared" si="0"/>
        <v>3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46036</v>
      </c>
      <c r="B15" s="25">
        <f t="shared" si="0"/>
        <v>4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46037</v>
      </c>
      <c r="B16" s="25">
        <f t="shared" si="0"/>
        <v>5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46038</v>
      </c>
      <c r="B17" s="25">
        <f t="shared" si="0"/>
        <v>6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46039</v>
      </c>
      <c r="B18" s="25">
        <f t="shared" si="0"/>
        <v>7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5" t="str">
        <f>IF(M5=0,"0",M5/Q1)</f>
        <v>0</v>
      </c>
      <c r="N18" s="21"/>
      <c r="O18" s="86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46040</v>
      </c>
      <c r="B19" s="25">
        <f t="shared" si="0"/>
        <v>1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70"/>
      <c r="O19" s="69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46041</v>
      </c>
      <c r="B20" s="25">
        <f t="shared" si="0"/>
        <v>2</v>
      </c>
      <c r="C20" s="41"/>
      <c r="D20" s="21"/>
      <c r="E20" s="41"/>
      <c r="F20" s="21"/>
      <c r="G20" s="41"/>
      <c r="H20" s="1"/>
      <c r="I20" s="41"/>
      <c r="J20" s="3"/>
      <c r="K20" s="93" t="s">
        <v>82</v>
      </c>
      <c r="L20" s="93"/>
      <c r="M20" s="93"/>
      <c r="N20" s="93"/>
      <c r="O20" s="93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46042</v>
      </c>
      <c r="B21" s="25">
        <f t="shared" si="0"/>
        <v>3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46043</v>
      </c>
      <c r="B22" s="25">
        <f t="shared" si="0"/>
        <v>4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46044</v>
      </c>
      <c r="B23" s="25">
        <f t="shared" si="0"/>
        <v>5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46045</v>
      </c>
      <c r="B24" s="25">
        <f t="shared" si="0"/>
        <v>6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46046</v>
      </c>
      <c r="B25" s="25">
        <f t="shared" si="0"/>
        <v>7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67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46047</v>
      </c>
      <c r="B26" s="25">
        <f t="shared" si="0"/>
        <v>1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67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46048</v>
      </c>
      <c r="B27" s="25">
        <f t="shared" si="0"/>
        <v>2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67" t="str">
        <f>IF(K5=0,"0",M24/K5)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46049</v>
      </c>
      <c r="B28" s="25">
        <f t="shared" si="0"/>
        <v>3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46050</v>
      </c>
      <c r="B29" s="25">
        <f t="shared" si="0"/>
        <v>4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Transactions!E41</f>
        <v>0</v>
      </c>
      <c r="S29" s="4">
        <f t="shared" si="1"/>
        <v>0</v>
      </c>
    </row>
    <row r="30" spans="1:19" ht="15.75" customHeight="1" x14ac:dyDescent="0.25">
      <c r="A30" s="31">
        <f t="shared" si="2"/>
        <v>46051</v>
      </c>
      <c r="B30" s="25">
        <f t="shared" si="0"/>
        <v>5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46052</v>
      </c>
      <c r="B31" s="25">
        <f t="shared" si="0"/>
        <v>6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Transactions!F41</f>
        <v>0</v>
      </c>
      <c r="S31" s="4">
        <f t="shared" si="1"/>
        <v>0</v>
      </c>
    </row>
    <row r="32" spans="1:19" ht="15.75" customHeight="1" x14ac:dyDescent="0.2">
      <c r="A32" s="31">
        <f t="shared" si="2"/>
        <v>46053</v>
      </c>
      <c r="B32" s="25">
        <f t="shared" si="0"/>
        <v>7</v>
      </c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3">
    <mergeCell ref="K1:L1"/>
    <mergeCell ref="O1:P1"/>
    <mergeCell ref="K20:O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50E0-7246-4E41-A53F-BB1BD30CF1C7}">
  <dimension ref="A1:S33"/>
  <sheetViews>
    <sheetView showGridLines="0" workbookViewId="0">
      <selection activeCell="C33" sqref="C33"/>
    </sheetView>
  </sheetViews>
  <sheetFormatPr defaultColWidth="14.42578125" defaultRowHeight="15.75" customHeight="1" x14ac:dyDescent="0.2"/>
  <cols>
    <col min="1" max="1" width="11.140625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42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46054</v>
      </c>
      <c r="B2" s="25">
        <f t="shared" ref="B2:B32" si="0">IF(A2&lt;&gt;"",WEEKDAY(A2,1),"")</f>
        <v>1</v>
      </c>
      <c r="C2" s="35" t="s">
        <v>71</v>
      </c>
      <c r="D2" s="21" t="s">
        <v>71</v>
      </c>
      <c r="E2" s="41" t="s">
        <v>71</v>
      </c>
      <c r="F2" s="21"/>
      <c r="G2" s="41" t="s">
        <v>71</v>
      </c>
      <c r="H2" s="1"/>
      <c r="I2" s="41" t="s">
        <v>71</v>
      </c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46055</v>
      </c>
      <c r="B3" s="25">
        <f t="shared" si="0"/>
        <v>2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46056</v>
      </c>
      <c r="B4" s="25">
        <f t="shared" si="0"/>
        <v>3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46057</v>
      </c>
      <c r="B5" s="25">
        <f t="shared" si="0"/>
        <v>4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46058</v>
      </c>
      <c r="B6" s="25">
        <f t="shared" si="0"/>
        <v>5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46059</v>
      </c>
      <c r="B7" s="25">
        <f t="shared" si="0"/>
        <v>6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46060</v>
      </c>
      <c r="B8" s="25">
        <f t="shared" si="0"/>
        <v>7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46061</v>
      </c>
      <c r="B9" s="25">
        <f t="shared" si="0"/>
        <v>1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46062</v>
      </c>
      <c r="B10" s="25">
        <f t="shared" si="0"/>
        <v>2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46063</v>
      </c>
      <c r="B11" s="25">
        <f t="shared" si="0"/>
        <v>3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46064</v>
      </c>
      <c r="B12" s="25">
        <f t="shared" si="0"/>
        <v>4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46065</v>
      </c>
      <c r="B13" s="25">
        <f t="shared" si="0"/>
        <v>5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46066</v>
      </c>
      <c r="B14" s="25">
        <f t="shared" si="0"/>
        <v>6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46067</v>
      </c>
      <c r="B15" s="25">
        <f t="shared" si="0"/>
        <v>7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46068</v>
      </c>
      <c r="B16" s="25">
        <f t="shared" si="0"/>
        <v>1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46069</v>
      </c>
      <c r="B17" s="25">
        <f t="shared" si="0"/>
        <v>2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46070</v>
      </c>
      <c r="B18" s="25">
        <f t="shared" si="0"/>
        <v>3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6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46071</v>
      </c>
      <c r="B19" s="25">
        <f t="shared" si="0"/>
        <v>4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70"/>
      <c r="O19" s="7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46072</v>
      </c>
      <c r="B20" s="25">
        <f t="shared" si="0"/>
        <v>5</v>
      </c>
      <c r="C20" s="41"/>
      <c r="D20" s="21"/>
      <c r="E20" s="41"/>
      <c r="F20" s="21"/>
      <c r="G20" s="41"/>
      <c r="H20" s="1"/>
      <c r="I20" s="41"/>
      <c r="J20" s="3"/>
      <c r="K20" s="93" t="s">
        <v>82</v>
      </c>
      <c r="L20" s="93"/>
      <c r="M20" s="93"/>
      <c r="N20" s="93"/>
      <c r="O20" s="93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46073</v>
      </c>
      <c r="B21" s="25">
        <f t="shared" si="0"/>
        <v>6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46074</v>
      </c>
      <c r="B22" s="25">
        <f t="shared" si="0"/>
        <v>7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46075</v>
      </c>
      <c r="B23" s="25">
        <f t="shared" si="0"/>
        <v>1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46076</v>
      </c>
      <c r="B24" s="25">
        <f t="shared" si="0"/>
        <v>2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46077</v>
      </c>
      <c r="B25" s="25">
        <f t="shared" si="0"/>
        <v>3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67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46078</v>
      </c>
      <c r="B26" s="25">
        <f t="shared" si="0"/>
        <v>4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67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46079</v>
      </c>
      <c r="B27" s="25">
        <f t="shared" si="0"/>
        <v>5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67" t="str">
        <f>IF(K5=0,"0",M24/K5)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46080</v>
      </c>
      <c r="B28" s="25">
        <f t="shared" si="0"/>
        <v>6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46081</v>
      </c>
      <c r="B29" s="25">
        <f t="shared" si="0"/>
        <v>7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Transactions!F41</f>
        <v>0</v>
      </c>
      <c r="S29" s="4">
        <f t="shared" si="1"/>
        <v>0</v>
      </c>
    </row>
    <row r="30" spans="1:19" ht="15.75" customHeight="1" x14ac:dyDescent="0.25">
      <c r="A30" s="31"/>
      <c r="B30" s="25"/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/>
      <c r="B31" s="25"/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Transactions!G41</f>
        <v>0</v>
      </c>
      <c r="S31" s="4">
        <f t="shared" si="1"/>
        <v>0</v>
      </c>
    </row>
    <row r="32" spans="1:19" ht="15.75" customHeight="1" x14ac:dyDescent="0.2">
      <c r="A32" s="31"/>
      <c r="B32" s="25"/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3">
    <mergeCell ref="K1:L1"/>
    <mergeCell ref="O1:P1"/>
    <mergeCell ref="K20:O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D1940-11E9-1D47-B91D-4F7DECB8B8CB}">
  <dimension ref="A1:S33"/>
  <sheetViews>
    <sheetView showGridLines="0" workbookViewId="0">
      <selection activeCell="A3" sqref="A3"/>
    </sheetView>
  </sheetViews>
  <sheetFormatPr defaultColWidth="14.42578125" defaultRowHeight="15.75" customHeight="1" x14ac:dyDescent="0.2"/>
  <cols>
    <col min="1" max="1" width="11.140625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43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46082</v>
      </c>
      <c r="B2" s="25">
        <f t="shared" ref="B2:B32" si="0">IF(A2&lt;&gt;"",WEEKDAY(A2,1),"")</f>
        <v>1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46083</v>
      </c>
      <c r="B3" s="25">
        <f t="shared" si="0"/>
        <v>2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46084</v>
      </c>
      <c r="B4" s="25">
        <f t="shared" si="0"/>
        <v>3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46085</v>
      </c>
      <c r="B5" s="25">
        <f t="shared" si="0"/>
        <v>4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46086</v>
      </c>
      <c r="B6" s="25">
        <f t="shared" si="0"/>
        <v>5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46087</v>
      </c>
      <c r="B7" s="25">
        <f t="shared" si="0"/>
        <v>6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46088</v>
      </c>
      <c r="B8" s="25">
        <f t="shared" si="0"/>
        <v>7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46089</v>
      </c>
      <c r="B9" s="25">
        <f t="shared" si="0"/>
        <v>1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46090</v>
      </c>
      <c r="B10" s="25">
        <f t="shared" si="0"/>
        <v>2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46091</v>
      </c>
      <c r="B11" s="25">
        <f t="shared" si="0"/>
        <v>3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46092</v>
      </c>
      <c r="B12" s="25">
        <f t="shared" si="0"/>
        <v>4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46093</v>
      </c>
      <c r="B13" s="25">
        <f t="shared" si="0"/>
        <v>5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46094</v>
      </c>
      <c r="B14" s="25">
        <f t="shared" si="0"/>
        <v>6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46095</v>
      </c>
      <c r="B15" s="25">
        <f t="shared" si="0"/>
        <v>7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46096</v>
      </c>
      <c r="B16" s="25">
        <f t="shared" si="0"/>
        <v>1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46097</v>
      </c>
      <c r="B17" s="25">
        <f t="shared" si="0"/>
        <v>2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46098</v>
      </c>
      <c r="B18" s="25">
        <f t="shared" si="0"/>
        <v>3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6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46099</v>
      </c>
      <c r="B19" s="25">
        <f t="shared" si="0"/>
        <v>4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70"/>
      <c r="O19" s="7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46100</v>
      </c>
      <c r="B20" s="25">
        <f t="shared" si="0"/>
        <v>5</v>
      </c>
      <c r="C20" s="41"/>
      <c r="D20" s="21"/>
      <c r="E20" s="41"/>
      <c r="F20" s="21"/>
      <c r="G20" s="41"/>
      <c r="H20" s="1"/>
      <c r="I20" s="41"/>
      <c r="J20" s="3"/>
      <c r="K20" s="93" t="s">
        <v>82</v>
      </c>
      <c r="L20" s="93"/>
      <c r="M20" s="93"/>
      <c r="N20" s="93"/>
      <c r="O20" s="93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46101</v>
      </c>
      <c r="B21" s="25">
        <f t="shared" si="0"/>
        <v>6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46102</v>
      </c>
      <c r="B22" s="25">
        <f t="shared" si="0"/>
        <v>7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46103</v>
      </c>
      <c r="B23" s="25">
        <f t="shared" si="0"/>
        <v>1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46104</v>
      </c>
      <c r="B24" s="25">
        <f t="shared" si="0"/>
        <v>2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46105</v>
      </c>
      <c r="B25" s="25">
        <f t="shared" si="0"/>
        <v>3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39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46106</v>
      </c>
      <c r="B26" s="25">
        <f t="shared" si="0"/>
        <v>4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39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46107</v>
      </c>
      <c r="B27" s="25">
        <f t="shared" si="0"/>
        <v>5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39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46108</v>
      </c>
      <c r="B28" s="25">
        <f t="shared" si="0"/>
        <v>6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46109</v>
      </c>
      <c r="B29" s="25">
        <f t="shared" si="0"/>
        <v>7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Transactions!G41</f>
        <v>0</v>
      </c>
      <c r="S29" s="4">
        <f t="shared" si="1"/>
        <v>0</v>
      </c>
    </row>
    <row r="30" spans="1:19" ht="15.75" customHeight="1" x14ac:dyDescent="0.25">
      <c r="A30" s="31">
        <f t="shared" si="2"/>
        <v>46110</v>
      </c>
      <c r="B30" s="25">
        <f t="shared" si="0"/>
        <v>1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46111</v>
      </c>
      <c r="B31" s="25">
        <f t="shared" si="0"/>
        <v>2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Transactions!H41</f>
        <v>0</v>
      </c>
      <c r="S31" s="4">
        <f t="shared" si="1"/>
        <v>0</v>
      </c>
    </row>
    <row r="32" spans="1:19" ht="15.75" customHeight="1" x14ac:dyDescent="0.2">
      <c r="A32" s="31">
        <f t="shared" si="2"/>
        <v>46112</v>
      </c>
      <c r="B32" s="25">
        <f t="shared" si="0"/>
        <v>3</v>
      </c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3">
    <mergeCell ref="K1:L1"/>
    <mergeCell ref="O1:P1"/>
    <mergeCell ref="K20:O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1465-D591-9045-87A8-21B44973910D}">
  <dimension ref="A1:S33"/>
  <sheetViews>
    <sheetView showGridLines="0" workbookViewId="0">
      <selection activeCell="A32" sqref="A32:B32"/>
    </sheetView>
  </sheetViews>
  <sheetFormatPr defaultColWidth="14.42578125" defaultRowHeight="15.75" customHeight="1" x14ac:dyDescent="0.2"/>
  <cols>
    <col min="1" max="1" width="11.140625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44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46113</v>
      </c>
      <c r="B2" s="25">
        <f t="shared" ref="B2:B32" si="0">IF(A2&lt;&gt;"",WEEKDAY(A2,1),"")</f>
        <v>4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46114</v>
      </c>
      <c r="B3" s="25">
        <f t="shared" si="0"/>
        <v>5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46115</v>
      </c>
      <c r="B4" s="25">
        <f t="shared" si="0"/>
        <v>6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46116</v>
      </c>
      <c r="B5" s="25">
        <f t="shared" si="0"/>
        <v>7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SUM(G3:G32)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46117</v>
      </c>
      <c r="B6" s="25">
        <f t="shared" si="0"/>
        <v>1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46118</v>
      </c>
      <c r="B7" s="25">
        <f t="shared" si="0"/>
        <v>2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46119</v>
      </c>
      <c r="B8" s="25">
        <f t="shared" si="0"/>
        <v>3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46120</v>
      </c>
      <c r="B9" s="25">
        <f t="shared" si="0"/>
        <v>4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46121</v>
      </c>
      <c r="B10" s="25">
        <f t="shared" si="0"/>
        <v>5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46122</v>
      </c>
      <c r="B11" s="25">
        <f t="shared" si="0"/>
        <v>6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46123</v>
      </c>
      <c r="B12" s="25">
        <f t="shared" si="0"/>
        <v>7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46124</v>
      </c>
      <c r="B13" s="25">
        <f t="shared" si="0"/>
        <v>1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46125</v>
      </c>
      <c r="B14" s="25">
        <f t="shared" si="0"/>
        <v>2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46126</v>
      </c>
      <c r="B15" s="25">
        <f t="shared" si="0"/>
        <v>3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46127</v>
      </c>
      <c r="B16" s="25">
        <f t="shared" si="0"/>
        <v>4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46128</v>
      </c>
      <c r="B17" s="25">
        <f t="shared" si="0"/>
        <v>5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46129</v>
      </c>
      <c r="B18" s="25">
        <f t="shared" si="0"/>
        <v>6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7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46130</v>
      </c>
      <c r="B19" s="25">
        <f t="shared" si="0"/>
        <v>7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46131</v>
      </c>
      <c r="B20" s="25">
        <f t="shared" si="0"/>
        <v>1</v>
      </c>
      <c r="C20" s="41"/>
      <c r="D20" s="21"/>
      <c r="E20" s="41"/>
      <c r="F20" s="21"/>
      <c r="G20" s="41"/>
      <c r="H20" s="1"/>
      <c r="I20" s="41"/>
      <c r="J20" s="3"/>
      <c r="K20" s="21"/>
      <c r="L20" s="21"/>
      <c r="M20" s="21" t="s">
        <v>82</v>
      </c>
      <c r="N20" s="22"/>
      <c r="O20" s="22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46132</v>
      </c>
      <c r="B21" s="25">
        <f t="shared" si="0"/>
        <v>2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1"/>
      <c r="O21" s="21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46133</v>
      </c>
      <c r="B22" s="25">
        <f t="shared" si="0"/>
        <v>3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46134</v>
      </c>
      <c r="B23" s="25">
        <f t="shared" si="0"/>
        <v>4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46135</v>
      </c>
      <c r="B24" s="25">
        <f t="shared" si="0"/>
        <v>5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46136</v>
      </c>
      <c r="B25" s="25">
        <f t="shared" si="0"/>
        <v>6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71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46137</v>
      </c>
      <c r="B26" s="25">
        <f t="shared" si="0"/>
        <v>7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71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46138</v>
      </c>
      <c r="B27" s="25">
        <f t="shared" si="0"/>
        <v>1</v>
      </c>
      <c r="C27" s="41"/>
      <c r="D27" s="21"/>
      <c r="E27" s="41"/>
      <c r="F27" s="21"/>
      <c r="G27" s="41"/>
      <c r="H27" s="1"/>
      <c r="I27" s="41"/>
      <c r="J27" s="3"/>
      <c r="K27" s="36" t="s">
        <v>94</v>
      </c>
      <c r="L27" s="36"/>
      <c r="M27" s="71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46139</v>
      </c>
      <c r="B28" s="25">
        <f t="shared" si="0"/>
        <v>2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46140</v>
      </c>
      <c r="B29" s="25">
        <f t="shared" si="0"/>
        <v>3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Transactions!H41</f>
        <v>0</v>
      </c>
      <c r="S29" s="4">
        <f t="shared" si="1"/>
        <v>0</v>
      </c>
    </row>
    <row r="30" spans="1:19" ht="15.75" customHeight="1" x14ac:dyDescent="0.25">
      <c r="A30" s="31">
        <f t="shared" si="2"/>
        <v>46141</v>
      </c>
      <c r="B30" s="25">
        <f t="shared" si="0"/>
        <v>4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46142</v>
      </c>
      <c r="B31" s="25">
        <f t="shared" si="0"/>
        <v>5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Transactions!I41</f>
        <v>0</v>
      </c>
      <c r="S31" s="4">
        <f t="shared" si="1"/>
        <v>0</v>
      </c>
    </row>
    <row r="32" spans="1:19" ht="15.75" customHeight="1" x14ac:dyDescent="0.2">
      <c r="A32" s="31"/>
      <c r="B32" s="25"/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2">
    <mergeCell ref="K1:L1"/>
    <mergeCell ref="O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CC2A-B698-9A47-925F-58B1F8774A2E}">
  <dimension ref="A1:S33"/>
  <sheetViews>
    <sheetView showGridLines="0" workbookViewId="0">
      <selection activeCell="A3" sqref="A3"/>
    </sheetView>
  </sheetViews>
  <sheetFormatPr defaultColWidth="14.42578125" defaultRowHeight="15.75" customHeight="1" x14ac:dyDescent="0.2"/>
  <cols>
    <col min="1" max="1" width="11.140625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13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46143</v>
      </c>
      <c r="B2" s="25">
        <f t="shared" ref="B2:B32" si="0">IF(A2&lt;&gt;"",WEEKDAY(A2,1),"")</f>
        <v>6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46144</v>
      </c>
      <c r="B3" s="25">
        <f t="shared" si="0"/>
        <v>7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46145</v>
      </c>
      <c r="B4" s="25">
        <f t="shared" si="0"/>
        <v>1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46146</v>
      </c>
      <c r="B5" s="25">
        <f t="shared" si="0"/>
        <v>2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46147</v>
      </c>
      <c r="B6" s="25">
        <f t="shared" si="0"/>
        <v>3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46148</v>
      </c>
      <c r="B7" s="25">
        <f t="shared" si="0"/>
        <v>4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46149</v>
      </c>
      <c r="B8" s="25">
        <f t="shared" si="0"/>
        <v>5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46150</v>
      </c>
      <c r="B9" s="25">
        <f t="shared" si="0"/>
        <v>6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46151</v>
      </c>
      <c r="B10" s="25">
        <f t="shared" si="0"/>
        <v>7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46152</v>
      </c>
      <c r="B11" s="25">
        <f t="shared" si="0"/>
        <v>1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46153</v>
      </c>
      <c r="B12" s="25">
        <f t="shared" si="0"/>
        <v>2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46154</v>
      </c>
      <c r="B13" s="25">
        <f t="shared" si="0"/>
        <v>3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46155</v>
      </c>
      <c r="B14" s="25">
        <f t="shared" si="0"/>
        <v>4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46156</v>
      </c>
      <c r="B15" s="25">
        <f t="shared" si="0"/>
        <v>5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46157</v>
      </c>
      <c r="B16" s="25">
        <f t="shared" si="0"/>
        <v>6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46158</v>
      </c>
      <c r="B17" s="25">
        <f t="shared" si="0"/>
        <v>7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46159</v>
      </c>
      <c r="B18" s="25">
        <f t="shared" si="0"/>
        <v>1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5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46160</v>
      </c>
      <c r="B19" s="25">
        <f t="shared" si="0"/>
        <v>2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22"/>
      <c r="O19" s="2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46161</v>
      </c>
      <c r="B20" s="25">
        <f t="shared" si="0"/>
        <v>3</v>
      </c>
      <c r="C20" s="41"/>
      <c r="D20" s="21"/>
      <c r="E20" s="41"/>
      <c r="F20" s="21"/>
      <c r="G20" s="41"/>
      <c r="H20" s="1"/>
      <c r="I20" s="41"/>
      <c r="J20" s="3"/>
      <c r="K20" s="21"/>
      <c r="L20" s="21"/>
      <c r="M20" s="73" t="s">
        <v>82</v>
      </c>
      <c r="N20" s="21"/>
      <c r="O20" s="21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46162</v>
      </c>
      <c r="B21" s="25">
        <f t="shared" si="0"/>
        <v>4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46163</v>
      </c>
      <c r="B22" s="25">
        <f t="shared" si="0"/>
        <v>5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46164</v>
      </c>
      <c r="B23" s="25">
        <f t="shared" si="0"/>
        <v>6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46165</v>
      </c>
      <c r="B24" s="25">
        <f t="shared" si="0"/>
        <v>7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46166</v>
      </c>
      <c r="B25" s="25">
        <f t="shared" si="0"/>
        <v>1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71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46167</v>
      </c>
      <c r="B26" s="25">
        <f t="shared" si="0"/>
        <v>2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71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46168</v>
      </c>
      <c r="B27" s="25">
        <f t="shared" si="0"/>
        <v>3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71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46169</v>
      </c>
      <c r="B28" s="25">
        <f t="shared" si="0"/>
        <v>4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46170</v>
      </c>
      <c r="B29" s="25">
        <f t="shared" si="0"/>
        <v>5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Transactions!I41</f>
        <v>0</v>
      </c>
      <c r="S29" s="4">
        <f t="shared" si="1"/>
        <v>0</v>
      </c>
    </row>
    <row r="30" spans="1:19" ht="15.75" customHeight="1" x14ac:dyDescent="0.25">
      <c r="A30" s="31">
        <f t="shared" si="2"/>
        <v>46171</v>
      </c>
      <c r="B30" s="25">
        <f t="shared" si="0"/>
        <v>6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46172</v>
      </c>
      <c r="B31" s="25">
        <f t="shared" si="0"/>
        <v>7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Transactions!J41</f>
        <v>0</v>
      </c>
      <c r="S31" s="4">
        <f t="shared" si="1"/>
        <v>0</v>
      </c>
    </row>
    <row r="32" spans="1:19" ht="15.75" customHeight="1" x14ac:dyDescent="0.2">
      <c r="A32" s="31">
        <f t="shared" si="2"/>
        <v>46173</v>
      </c>
      <c r="B32" s="25">
        <f t="shared" si="0"/>
        <v>1</v>
      </c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2">
    <mergeCell ref="K1:L1"/>
    <mergeCell ref="O1: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9FD8-3E81-F54C-9F3E-21E9B01D4DC8}">
  <dimension ref="A1:S33"/>
  <sheetViews>
    <sheetView showGridLines="0" workbookViewId="0">
      <selection activeCell="A32" sqref="A32:B32"/>
    </sheetView>
  </sheetViews>
  <sheetFormatPr defaultColWidth="14.42578125" defaultRowHeight="15.75" customHeight="1" x14ac:dyDescent="0.2"/>
  <cols>
    <col min="1" max="1" width="11.140625" customWidth="1"/>
    <col min="2" max="2" width="6.140625" customWidth="1"/>
    <col min="3" max="3" width="10.85546875" customWidth="1"/>
    <col min="4" max="4" width="3.7109375" customWidth="1"/>
    <col min="5" max="5" width="10.85546875" customWidth="1"/>
    <col min="6" max="6" width="3.7109375" customWidth="1"/>
    <col min="7" max="7" width="10.85546875" customWidth="1"/>
    <col min="8" max="8" width="3.85546875" customWidth="1"/>
    <col min="9" max="9" width="10.85546875" customWidth="1"/>
    <col min="10" max="10" width="2.42578125" customWidth="1"/>
    <col min="11" max="11" width="15.85546875" customWidth="1"/>
    <col min="12" max="12" width="3.7109375" customWidth="1"/>
    <col min="14" max="14" width="3.7109375" customWidth="1"/>
    <col min="16" max="16" width="3.7109375" customWidth="1"/>
    <col min="17" max="17" width="19.28515625" customWidth="1"/>
    <col min="18" max="18" width="2.85546875" customWidth="1"/>
    <col min="19" max="19" width="22" customWidth="1"/>
  </cols>
  <sheetData>
    <row r="1" spans="1:19" ht="15.75" customHeight="1" thickBot="1" x14ac:dyDescent="0.3">
      <c r="A1" s="33" t="s">
        <v>31</v>
      </c>
      <c r="B1" s="33" t="s">
        <v>32</v>
      </c>
      <c r="C1" s="33" t="s">
        <v>3</v>
      </c>
      <c r="D1" s="21"/>
      <c r="E1" s="33" t="s">
        <v>4</v>
      </c>
      <c r="F1" s="21"/>
      <c r="G1" s="33" t="s">
        <v>5</v>
      </c>
      <c r="H1" s="21"/>
      <c r="I1" s="34" t="s">
        <v>68</v>
      </c>
      <c r="J1" s="2"/>
      <c r="K1" s="95" t="s">
        <v>33</v>
      </c>
      <c r="L1" s="96"/>
      <c r="M1" s="32" t="s">
        <v>14</v>
      </c>
      <c r="N1" s="1"/>
      <c r="O1" s="91" t="s">
        <v>74</v>
      </c>
      <c r="P1" s="92"/>
      <c r="Q1" s="24">
        <f>S33</f>
        <v>0</v>
      </c>
    </row>
    <row r="2" spans="1:19" ht="15.75" customHeight="1" x14ac:dyDescent="0.2">
      <c r="A2" s="31">
        <v>46174</v>
      </c>
      <c r="B2" s="25">
        <f t="shared" ref="B2:B32" si="0">IF(A2&lt;&gt;"",WEEKDAY(A2,1),"")</f>
        <v>2</v>
      </c>
      <c r="C2" s="35"/>
      <c r="D2" s="21"/>
      <c r="E2" s="41"/>
      <c r="F2" s="21"/>
      <c r="G2" s="41"/>
      <c r="H2" s="1"/>
      <c r="I2" s="41"/>
      <c r="J2" s="3"/>
      <c r="K2" s="1"/>
      <c r="L2" s="1"/>
      <c r="M2" s="1"/>
      <c r="N2" s="1"/>
      <c r="O2" s="21"/>
      <c r="P2" s="21"/>
      <c r="Q2" s="21"/>
      <c r="S2" s="4">
        <f t="shared" ref="S2:S32" si="1">IF(OR(NOT(ISNUMBER(C2)),(ISBLANK(C2))),0,IF(C2=0,0,1))</f>
        <v>0</v>
      </c>
    </row>
    <row r="3" spans="1:19" ht="15.75" customHeight="1" x14ac:dyDescent="0.2">
      <c r="A3" s="31">
        <f t="shared" ref="A3:A32" si="2">A2+1</f>
        <v>46175</v>
      </c>
      <c r="B3" s="25">
        <f t="shared" si="0"/>
        <v>3</v>
      </c>
      <c r="C3" s="41"/>
      <c r="D3" s="21"/>
      <c r="E3" s="41"/>
      <c r="F3" s="21"/>
      <c r="G3" s="41"/>
      <c r="H3" s="1"/>
      <c r="I3" s="41"/>
      <c r="J3" s="3"/>
      <c r="K3" s="1"/>
      <c r="L3" s="1"/>
      <c r="M3" s="1"/>
      <c r="N3" s="1"/>
      <c r="O3" s="21"/>
      <c r="P3" s="21"/>
      <c r="Q3" s="21"/>
      <c r="S3" s="4">
        <f t="shared" si="1"/>
        <v>0</v>
      </c>
    </row>
    <row r="4" spans="1:19" ht="15.75" customHeight="1" x14ac:dyDescent="0.2">
      <c r="A4" s="31">
        <f t="shared" si="2"/>
        <v>46176</v>
      </c>
      <c r="B4" s="25">
        <f t="shared" si="0"/>
        <v>4</v>
      </c>
      <c r="C4" s="41"/>
      <c r="D4" s="21"/>
      <c r="E4" s="41"/>
      <c r="F4" s="21"/>
      <c r="G4" s="41"/>
      <c r="H4" s="1"/>
      <c r="I4" s="41"/>
      <c r="J4" s="3"/>
      <c r="K4" s="26" t="s">
        <v>69</v>
      </c>
      <c r="L4" s="1"/>
      <c r="M4" s="26" t="s">
        <v>9</v>
      </c>
      <c r="N4" s="1"/>
      <c r="O4" s="26" t="s">
        <v>10</v>
      </c>
      <c r="P4" s="21"/>
      <c r="Q4" s="26" t="s">
        <v>70</v>
      </c>
      <c r="S4" s="4">
        <f t="shared" si="1"/>
        <v>0</v>
      </c>
    </row>
    <row r="5" spans="1:19" ht="15.75" customHeight="1" x14ac:dyDescent="0.2">
      <c r="A5" s="31">
        <f t="shared" si="2"/>
        <v>46177</v>
      </c>
      <c r="B5" s="25">
        <f t="shared" si="0"/>
        <v>5</v>
      </c>
      <c r="C5" s="41"/>
      <c r="D5" s="21"/>
      <c r="E5" s="41"/>
      <c r="F5" s="21"/>
      <c r="G5" s="41"/>
      <c r="H5" s="1"/>
      <c r="I5" s="41"/>
      <c r="J5" s="3"/>
      <c r="K5" s="47">
        <f>SUM(C2:C32)</f>
        <v>0</v>
      </c>
      <c r="L5" s="1"/>
      <c r="M5" s="47">
        <f>SUM(E2:E32)</f>
        <v>0</v>
      </c>
      <c r="N5" s="1"/>
      <c r="O5" s="47">
        <f>SUM(G2:G32)</f>
        <v>0</v>
      </c>
      <c r="P5" s="1"/>
      <c r="Q5" s="47">
        <f>SUM(I2:I32)</f>
        <v>0</v>
      </c>
      <c r="S5" s="4">
        <f t="shared" si="1"/>
        <v>0</v>
      </c>
    </row>
    <row r="6" spans="1:19" ht="15.75" customHeight="1" x14ac:dyDescent="0.2">
      <c r="A6" s="31">
        <f t="shared" si="2"/>
        <v>46178</v>
      </c>
      <c r="B6" s="25">
        <f t="shared" si="0"/>
        <v>6</v>
      </c>
      <c r="C6" s="41"/>
      <c r="D6" s="21"/>
      <c r="E6" s="41"/>
      <c r="F6" s="21"/>
      <c r="G6" s="41"/>
      <c r="H6" s="1"/>
      <c r="I6" s="41"/>
      <c r="J6" s="3"/>
      <c r="K6" s="1"/>
      <c r="L6" s="1"/>
      <c r="M6" s="1"/>
      <c r="N6" s="1"/>
      <c r="O6" s="1"/>
      <c r="P6" s="1"/>
      <c r="Q6" s="1"/>
      <c r="S6" s="4">
        <f t="shared" si="1"/>
        <v>0</v>
      </c>
    </row>
    <row r="7" spans="1:19" ht="15.75" customHeight="1" x14ac:dyDescent="0.2">
      <c r="A7" s="31">
        <f t="shared" si="2"/>
        <v>46179</v>
      </c>
      <c r="B7" s="25">
        <f t="shared" si="0"/>
        <v>7</v>
      </c>
      <c r="C7" s="41"/>
      <c r="D7" s="21"/>
      <c r="E7" s="41"/>
      <c r="F7" s="21"/>
      <c r="G7" s="41"/>
      <c r="H7" s="1"/>
      <c r="I7" s="41"/>
      <c r="J7" s="3"/>
      <c r="Q7" s="45" t="s">
        <v>77</v>
      </c>
      <c r="S7" s="4">
        <f t="shared" si="1"/>
        <v>0</v>
      </c>
    </row>
    <row r="8" spans="1:19" ht="15.75" customHeight="1" x14ac:dyDescent="0.2">
      <c r="A8" s="31">
        <f t="shared" si="2"/>
        <v>46180</v>
      </c>
      <c r="B8" s="25">
        <f t="shared" si="0"/>
        <v>1</v>
      </c>
      <c r="C8" s="41"/>
      <c r="D8" s="21"/>
      <c r="E8" s="41"/>
      <c r="F8" s="21"/>
      <c r="G8" s="41"/>
      <c r="H8" s="1"/>
      <c r="I8" s="41"/>
      <c r="J8" s="3"/>
      <c r="Q8" s="46">
        <f>K5-M5-O5-Q5</f>
        <v>0</v>
      </c>
      <c r="S8" s="4">
        <f t="shared" si="1"/>
        <v>0</v>
      </c>
    </row>
    <row r="9" spans="1:19" ht="15.75" customHeight="1" x14ac:dyDescent="0.2">
      <c r="A9" s="31">
        <f t="shared" si="2"/>
        <v>46181</v>
      </c>
      <c r="B9" s="25">
        <f t="shared" si="0"/>
        <v>2</v>
      </c>
      <c r="C9" s="41"/>
      <c r="D9" s="21"/>
      <c r="E9" s="41"/>
      <c r="F9" s="21"/>
      <c r="G9" s="41"/>
      <c r="H9" s="1"/>
      <c r="I9" s="41"/>
      <c r="J9" s="3"/>
      <c r="S9" s="4">
        <f t="shared" si="1"/>
        <v>0</v>
      </c>
    </row>
    <row r="10" spans="1:19" ht="15.75" customHeight="1" x14ac:dyDescent="0.2">
      <c r="A10" s="31">
        <f t="shared" si="2"/>
        <v>46182</v>
      </c>
      <c r="B10" s="25">
        <f t="shared" si="0"/>
        <v>3</v>
      </c>
      <c r="C10" s="41"/>
      <c r="D10" s="21"/>
      <c r="E10" s="41"/>
      <c r="F10" s="21"/>
      <c r="G10" s="41"/>
      <c r="H10" s="1"/>
      <c r="I10" s="41"/>
      <c r="J10" s="3"/>
      <c r="S10" s="4">
        <f t="shared" si="1"/>
        <v>0</v>
      </c>
    </row>
    <row r="11" spans="1:19" ht="15.75" customHeight="1" x14ac:dyDescent="0.2">
      <c r="A11" s="31">
        <f t="shared" si="2"/>
        <v>46183</v>
      </c>
      <c r="B11" s="25">
        <f t="shared" si="0"/>
        <v>4</v>
      </c>
      <c r="C11" s="41"/>
      <c r="D11" s="21"/>
      <c r="E11" s="41"/>
      <c r="F11" s="21"/>
      <c r="G11" s="41"/>
      <c r="H11" s="1"/>
      <c r="I11" s="41"/>
      <c r="J11" s="3"/>
      <c r="K11" s="1"/>
      <c r="L11" s="1"/>
      <c r="M11" s="1"/>
      <c r="N11" s="1"/>
      <c r="O11" s="1"/>
      <c r="P11" s="1"/>
      <c r="Q11" s="1"/>
      <c r="S11" s="4">
        <f t="shared" si="1"/>
        <v>0</v>
      </c>
    </row>
    <row r="12" spans="1:19" ht="15.75" customHeight="1" x14ac:dyDescent="0.2">
      <c r="A12" s="31">
        <f t="shared" si="2"/>
        <v>46184</v>
      </c>
      <c r="B12" s="25">
        <f t="shared" si="0"/>
        <v>5</v>
      </c>
      <c r="C12" s="41"/>
      <c r="D12" s="21"/>
      <c r="E12" s="41"/>
      <c r="F12" s="21"/>
      <c r="G12" s="41"/>
      <c r="H12" s="1"/>
      <c r="I12" s="41"/>
      <c r="J12" s="3"/>
      <c r="K12" s="1"/>
      <c r="L12" s="1"/>
      <c r="M12" s="26" t="s">
        <v>15</v>
      </c>
      <c r="N12" s="21"/>
      <c r="O12" s="26" t="s">
        <v>16</v>
      </c>
      <c r="P12" s="21"/>
      <c r="Q12" s="26" t="s">
        <v>72</v>
      </c>
      <c r="S12" s="4">
        <f t="shared" si="1"/>
        <v>0</v>
      </c>
    </row>
    <row r="13" spans="1:19" ht="15.75" customHeight="1" x14ac:dyDescent="0.2">
      <c r="A13" s="31">
        <f t="shared" si="2"/>
        <v>46185</v>
      </c>
      <c r="B13" s="25">
        <f t="shared" si="0"/>
        <v>6</v>
      </c>
      <c r="C13" s="41"/>
      <c r="D13" s="21"/>
      <c r="E13" s="41"/>
      <c r="F13" s="21"/>
      <c r="G13" s="41"/>
      <c r="H13" s="1"/>
      <c r="I13" s="41"/>
      <c r="J13" s="3"/>
      <c r="K13" s="1"/>
      <c r="L13" s="1"/>
      <c r="M13" s="27" t="str">
        <f>IF(K5=0,"0",M5/K5)</f>
        <v>0</v>
      </c>
      <c r="N13" s="21"/>
      <c r="O13" s="27" t="str">
        <f>IF(M5=0,"0",O5/K5)</f>
        <v>0</v>
      </c>
      <c r="P13" s="21"/>
      <c r="Q13" s="27" t="str">
        <f>IF(O5=0,"0",Q5/K5)</f>
        <v>0</v>
      </c>
      <c r="S13" s="4">
        <f t="shared" si="1"/>
        <v>0</v>
      </c>
    </row>
    <row r="14" spans="1:19" ht="15.75" customHeight="1" x14ac:dyDescent="0.2">
      <c r="A14" s="31">
        <f t="shared" si="2"/>
        <v>46186</v>
      </c>
      <c r="B14" s="25">
        <f t="shared" si="0"/>
        <v>7</v>
      </c>
      <c r="C14" s="41"/>
      <c r="D14" s="21"/>
      <c r="E14" s="41"/>
      <c r="F14" s="21"/>
      <c r="G14" s="41"/>
      <c r="H14" s="1"/>
      <c r="I14" s="41"/>
      <c r="J14" s="3"/>
      <c r="K14" s="1"/>
      <c r="L14" s="1"/>
      <c r="M14" s="1"/>
      <c r="N14" s="1"/>
      <c r="O14" s="1"/>
      <c r="P14" s="1"/>
      <c r="Q14" s="1"/>
      <c r="S14" s="4">
        <f t="shared" si="1"/>
        <v>0</v>
      </c>
    </row>
    <row r="15" spans="1:19" ht="15.75" customHeight="1" x14ac:dyDescent="0.2">
      <c r="A15" s="31">
        <f t="shared" si="2"/>
        <v>46187</v>
      </c>
      <c r="B15" s="25">
        <f t="shared" si="0"/>
        <v>1</v>
      </c>
      <c r="C15" s="41"/>
      <c r="D15" s="21"/>
      <c r="E15" s="41"/>
      <c r="F15" s="21"/>
      <c r="G15" s="41"/>
      <c r="H15" s="1"/>
      <c r="I15" s="41"/>
      <c r="J15" s="3"/>
      <c r="K15" s="1"/>
      <c r="L15" s="1"/>
      <c r="M15" s="1"/>
      <c r="N15" s="1"/>
      <c r="O15" s="1"/>
      <c r="P15" s="1"/>
      <c r="Q15" s="1"/>
      <c r="S15" s="4">
        <f t="shared" si="1"/>
        <v>0</v>
      </c>
    </row>
    <row r="16" spans="1:19" ht="15.75" customHeight="1" x14ac:dyDescent="0.2">
      <c r="A16" s="31">
        <f t="shared" si="2"/>
        <v>46188</v>
      </c>
      <c r="B16" s="25">
        <f t="shared" si="0"/>
        <v>2</v>
      </c>
      <c r="C16" s="41"/>
      <c r="D16" s="21"/>
      <c r="E16" s="41"/>
      <c r="F16" s="21"/>
      <c r="G16" s="41"/>
      <c r="H16" s="1"/>
      <c r="I16" s="41"/>
      <c r="J16" s="3"/>
      <c r="K16" s="28" t="s">
        <v>35</v>
      </c>
      <c r="L16" s="21"/>
      <c r="M16" s="28" t="s">
        <v>36</v>
      </c>
      <c r="N16" s="21"/>
      <c r="O16" s="28" t="s">
        <v>37</v>
      </c>
      <c r="P16" s="21"/>
      <c r="Q16" s="28" t="s">
        <v>73</v>
      </c>
      <c r="S16" s="4">
        <f t="shared" si="1"/>
        <v>0</v>
      </c>
    </row>
    <row r="17" spans="1:19" ht="15.75" customHeight="1" x14ac:dyDescent="0.2">
      <c r="A17" s="31">
        <f t="shared" si="2"/>
        <v>46189</v>
      </c>
      <c r="B17" s="25">
        <f t="shared" si="0"/>
        <v>3</v>
      </c>
      <c r="C17" s="41"/>
      <c r="D17" s="21"/>
      <c r="E17" s="41"/>
      <c r="F17" s="21"/>
      <c r="G17" s="41"/>
      <c r="H17" s="1"/>
      <c r="I17" s="41"/>
      <c r="J17" s="3"/>
      <c r="K17" s="29" t="s">
        <v>25</v>
      </c>
      <c r="L17" s="21"/>
      <c r="M17" s="29" t="s">
        <v>26</v>
      </c>
      <c r="N17" s="21"/>
      <c r="O17" s="29" t="s">
        <v>26</v>
      </c>
      <c r="P17" s="21"/>
      <c r="Q17" s="29" t="s">
        <v>26</v>
      </c>
      <c r="S17" s="4">
        <f t="shared" si="1"/>
        <v>0</v>
      </c>
    </row>
    <row r="18" spans="1:19" ht="15.75" customHeight="1" x14ac:dyDescent="0.2">
      <c r="A18" s="31">
        <f t="shared" si="2"/>
        <v>46190</v>
      </c>
      <c r="B18" s="25">
        <f t="shared" si="0"/>
        <v>4</v>
      </c>
      <c r="C18" s="41"/>
      <c r="D18" s="21"/>
      <c r="E18" s="41"/>
      <c r="F18" s="21"/>
      <c r="G18" s="41"/>
      <c r="H18" s="1"/>
      <c r="I18" s="41"/>
      <c r="J18" s="3"/>
      <c r="K18" s="84" t="str">
        <f>IF(K5=0,"0",K5/Q1)</f>
        <v>0</v>
      </c>
      <c r="L18" s="21"/>
      <c r="M18" s="87" t="str">
        <f>IF(M5=0,"0",M5/Q1)</f>
        <v>0</v>
      </c>
      <c r="N18" s="21"/>
      <c r="O18" s="85" t="str">
        <f>IF(O5=0,"0",O5/Q1)</f>
        <v>0</v>
      </c>
      <c r="P18" s="21"/>
      <c r="Q18" s="84">
        <f>(K18)*(Q13)</f>
        <v>0</v>
      </c>
      <c r="S18" s="4">
        <f t="shared" si="1"/>
        <v>0</v>
      </c>
    </row>
    <row r="19" spans="1:19" ht="15.75" customHeight="1" x14ac:dyDescent="0.2">
      <c r="A19" s="31">
        <f t="shared" si="2"/>
        <v>46191</v>
      </c>
      <c r="B19" s="25">
        <f t="shared" si="0"/>
        <v>5</v>
      </c>
      <c r="C19" s="41"/>
      <c r="D19" s="21"/>
      <c r="E19" s="41"/>
      <c r="F19" s="21"/>
      <c r="G19" s="41"/>
      <c r="H19" s="1"/>
      <c r="I19" s="41"/>
      <c r="J19" s="3"/>
      <c r="K19" s="21"/>
      <c r="L19" s="21"/>
      <c r="N19" s="22"/>
      <c r="O19" s="22"/>
      <c r="P19" s="21"/>
      <c r="Q19" s="21"/>
      <c r="S19" s="4">
        <f t="shared" si="1"/>
        <v>0</v>
      </c>
    </row>
    <row r="20" spans="1:19" ht="15.75" customHeight="1" x14ac:dyDescent="0.2">
      <c r="A20" s="31">
        <f t="shared" si="2"/>
        <v>46192</v>
      </c>
      <c r="B20" s="25">
        <f t="shared" si="0"/>
        <v>6</v>
      </c>
      <c r="C20" s="41"/>
      <c r="D20" s="21"/>
      <c r="E20" s="41"/>
      <c r="F20" s="21"/>
      <c r="G20" s="41"/>
      <c r="H20" s="1"/>
      <c r="I20" s="41"/>
      <c r="J20" s="3"/>
      <c r="K20" s="21"/>
      <c r="L20" s="21"/>
      <c r="M20" s="73" t="s">
        <v>82</v>
      </c>
      <c r="N20" s="21"/>
      <c r="O20" s="21"/>
      <c r="P20" s="21"/>
      <c r="Q20" s="21"/>
      <c r="S20" s="4">
        <f t="shared" si="1"/>
        <v>0</v>
      </c>
    </row>
    <row r="21" spans="1:19" ht="15.75" customHeight="1" x14ac:dyDescent="0.2">
      <c r="A21" s="31">
        <f t="shared" si="2"/>
        <v>46193</v>
      </c>
      <c r="B21" s="25">
        <f t="shared" si="0"/>
        <v>7</v>
      </c>
      <c r="C21" s="41"/>
      <c r="D21" s="21"/>
      <c r="E21" s="41"/>
      <c r="F21" s="21"/>
      <c r="G21" s="41"/>
      <c r="H21" s="1"/>
      <c r="I21" s="41"/>
      <c r="J21" s="3"/>
      <c r="K21" s="2"/>
      <c r="L21" s="2"/>
      <c r="M21" s="87" t="str">
        <f>IF(K5=0,"0",(M5)/(O5))</f>
        <v>0</v>
      </c>
      <c r="N21" s="2"/>
      <c r="O21" s="2"/>
      <c r="P21" s="2"/>
      <c r="Q21" s="2"/>
      <c r="S21" s="4">
        <f t="shared" si="1"/>
        <v>0</v>
      </c>
    </row>
    <row r="22" spans="1:19" ht="15.75" customHeight="1" x14ac:dyDescent="0.25">
      <c r="A22" s="31">
        <f t="shared" si="2"/>
        <v>46194</v>
      </c>
      <c r="B22" s="25">
        <f t="shared" si="0"/>
        <v>1</v>
      </c>
      <c r="C22" s="41"/>
      <c r="D22" s="21"/>
      <c r="E22" s="41"/>
      <c r="F22" s="21"/>
      <c r="G22" s="41"/>
      <c r="H22" s="1"/>
      <c r="I22" s="41"/>
      <c r="J22" s="3"/>
      <c r="K22" s="36"/>
      <c r="L22" s="36"/>
      <c r="M22" s="36"/>
      <c r="N22" s="36"/>
      <c r="O22" s="36"/>
      <c r="P22" s="36"/>
      <c r="Q22" s="2"/>
      <c r="S22" s="4">
        <f t="shared" si="1"/>
        <v>0</v>
      </c>
    </row>
    <row r="23" spans="1:19" ht="15.75" customHeight="1" x14ac:dyDescent="0.25">
      <c r="A23" s="31">
        <f t="shared" si="2"/>
        <v>46195</v>
      </c>
      <c r="B23" s="25">
        <f t="shared" si="0"/>
        <v>2</v>
      </c>
      <c r="C23" s="41"/>
      <c r="D23" s="21"/>
      <c r="E23" s="41"/>
      <c r="F23" s="21"/>
      <c r="G23" s="41"/>
      <c r="H23" s="1"/>
      <c r="I23" s="41"/>
      <c r="J23" s="3"/>
      <c r="K23" s="36"/>
      <c r="L23" s="36"/>
      <c r="M23" s="37" t="s">
        <v>38</v>
      </c>
      <c r="N23" s="37"/>
      <c r="O23" s="37" t="s">
        <v>39</v>
      </c>
      <c r="P23" s="36"/>
      <c r="Q23" s="2"/>
      <c r="S23" s="4">
        <f t="shared" si="1"/>
        <v>0</v>
      </c>
    </row>
    <row r="24" spans="1:19" ht="15.75" customHeight="1" x14ac:dyDescent="0.25">
      <c r="A24" s="31">
        <f t="shared" si="2"/>
        <v>46196</v>
      </c>
      <c r="B24" s="25">
        <f t="shared" si="0"/>
        <v>3</v>
      </c>
      <c r="C24" s="41"/>
      <c r="D24" s="21"/>
      <c r="E24" s="41"/>
      <c r="F24" s="21"/>
      <c r="G24" s="41"/>
      <c r="H24" s="1"/>
      <c r="I24" s="41"/>
      <c r="J24" s="3"/>
      <c r="K24" s="36" t="s">
        <v>28</v>
      </c>
      <c r="L24" s="36"/>
      <c r="M24" s="38">
        <f>Q29</f>
        <v>0</v>
      </c>
      <c r="N24" s="37"/>
      <c r="O24" s="38">
        <f>Q31</f>
        <v>0</v>
      </c>
      <c r="P24" s="36"/>
      <c r="Q24" s="2"/>
      <c r="R24" s="40"/>
      <c r="S24" s="4">
        <f t="shared" si="1"/>
        <v>0</v>
      </c>
    </row>
    <row r="25" spans="1:19" ht="15.75" customHeight="1" x14ac:dyDescent="0.25">
      <c r="A25" s="31">
        <f t="shared" si="2"/>
        <v>46197</v>
      </c>
      <c r="B25" s="25">
        <f t="shared" si="0"/>
        <v>4</v>
      </c>
      <c r="C25" s="41"/>
      <c r="D25" s="21"/>
      <c r="E25" s="41"/>
      <c r="F25" s="21"/>
      <c r="G25" s="41"/>
      <c r="H25" s="1"/>
      <c r="I25" s="41"/>
      <c r="J25" s="3"/>
      <c r="K25" s="36" t="s">
        <v>29</v>
      </c>
      <c r="L25" s="36"/>
      <c r="M25" s="75" t="str">
        <f>IF(K5=0,"0",M24/O5)</f>
        <v>0</v>
      </c>
      <c r="N25" s="37"/>
      <c r="O25" s="37"/>
      <c r="P25" s="36"/>
      <c r="Q25" s="2"/>
      <c r="R25" s="40"/>
      <c r="S25" s="4">
        <f t="shared" si="1"/>
        <v>0</v>
      </c>
    </row>
    <row r="26" spans="1:19" ht="15.75" customHeight="1" x14ac:dyDescent="0.25">
      <c r="A26" s="31">
        <f t="shared" si="2"/>
        <v>46198</v>
      </c>
      <c r="B26" s="25">
        <f t="shared" si="0"/>
        <v>5</v>
      </c>
      <c r="C26" s="41"/>
      <c r="D26" s="21"/>
      <c r="E26" s="41"/>
      <c r="F26" s="21"/>
      <c r="G26" s="41"/>
      <c r="H26" s="1"/>
      <c r="I26" s="41"/>
      <c r="J26" s="3"/>
      <c r="K26" s="36" t="s">
        <v>78</v>
      </c>
      <c r="L26" s="36"/>
      <c r="M26" s="75" t="str">
        <f>IF(K5=0,"0",M24/M5)</f>
        <v>0</v>
      </c>
      <c r="N26" s="37"/>
      <c r="O26" s="37"/>
      <c r="P26" s="36"/>
      <c r="Q26" s="2"/>
      <c r="R26" s="40"/>
      <c r="S26" s="4">
        <f t="shared" si="1"/>
        <v>0</v>
      </c>
    </row>
    <row r="27" spans="1:19" ht="15.75" customHeight="1" x14ac:dyDescent="0.25">
      <c r="A27" s="31">
        <f t="shared" si="2"/>
        <v>46199</v>
      </c>
      <c r="B27" s="25">
        <f t="shared" si="0"/>
        <v>6</v>
      </c>
      <c r="C27" s="41"/>
      <c r="D27" s="21"/>
      <c r="E27" s="41"/>
      <c r="F27" s="21"/>
      <c r="G27" s="41"/>
      <c r="H27" s="1"/>
      <c r="I27" s="41"/>
      <c r="J27" s="3"/>
      <c r="K27" s="36" t="s">
        <v>93</v>
      </c>
      <c r="L27" s="36"/>
      <c r="M27" s="75" t="str">
        <f>IF(K6=0,"0",M24/K5)</f>
        <v>0</v>
      </c>
      <c r="N27" s="36"/>
      <c r="O27" s="36"/>
      <c r="P27" s="36"/>
      <c r="Q27" s="2"/>
      <c r="R27" s="40"/>
      <c r="S27" s="4">
        <f t="shared" si="1"/>
        <v>0</v>
      </c>
    </row>
    <row r="28" spans="1:19" ht="15.75" customHeight="1" x14ac:dyDescent="0.25">
      <c r="A28" s="31">
        <f t="shared" si="2"/>
        <v>46200</v>
      </c>
      <c r="B28" s="25">
        <f t="shared" si="0"/>
        <v>7</v>
      </c>
      <c r="C28" s="41"/>
      <c r="D28" s="21"/>
      <c r="E28" s="41"/>
      <c r="F28" s="21"/>
      <c r="G28" s="41"/>
      <c r="H28" s="1"/>
      <c r="I28" s="41"/>
      <c r="J28" s="3"/>
      <c r="K28" s="36"/>
      <c r="L28" s="36"/>
      <c r="M28" s="36"/>
      <c r="N28" s="36"/>
      <c r="O28" s="36"/>
      <c r="P28" s="36"/>
      <c r="Q28" s="36"/>
      <c r="R28" s="40"/>
      <c r="S28" s="4">
        <f t="shared" si="1"/>
        <v>0</v>
      </c>
    </row>
    <row r="29" spans="1:19" ht="15.75" customHeight="1" x14ac:dyDescent="0.25">
      <c r="A29" s="31">
        <f t="shared" si="2"/>
        <v>46201</v>
      </c>
      <c r="B29" s="25">
        <f t="shared" si="0"/>
        <v>1</v>
      </c>
      <c r="C29" s="41"/>
      <c r="D29" s="21"/>
      <c r="E29" s="41"/>
      <c r="F29" s="21"/>
      <c r="G29" s="41"/>
      <c r="H29" s="1"/>
      <c r="I29" s="41"/>
      <c r="J29" s="3"/>
      <c r="L29" s="44"/>
      <c r="M29" s="44"/>
      <c r="N29" s="44"/>
      <c r="O29" s="43" t="s">
        <v>75</v>
      </c>
      <c r="P29" s="36"/>
      <c r="Q29" s="42">
        <f>Transactions!J41</f>
        <v>0</v>
      </c>
      <c r="S29" s="4">
        <f t="shared" si="1"/>
        <v>0</v>
      </c>
    </row>
    <row r="30" spans="1:19" ht="15.75" customHeight="1" x14ac:dyDescent="0.25">
      <c r="A30" s="31">
        <f t="shared" si="2"/>
        <v>46202</v>
      </c>
      <c r="B30" s="25">
        <f t="shared" si="0"/>
        <v>2</v>
      </c>
      <c r="C30" s="41"/>
      <c r="D30" s="21"/>
      <c r="E30" s="41"/>
      <c r="F30" s="21"/>
      <c r="G30" s="41"/>
      <c r="H30" s="1"/>
      <c r="I30" s="41"/>
      <c r="J30" s="3"/>
      <c r="K30" s="36"/>
      <c r="L30" s="36"/>
      <c r="M30" s="36"/>
      <c r="N30" s="36"/>
      <c r="O30" s="36"/>
      <c r="P30" s="36"/>
      <c r="Q30" s="36"/>
      <c r="S30" s="4">
        <f t="shared" si="1"/>
        <v>0</v>
      </c>
    </row>
    <row r="31" spans="1:19" ht="15.75" customHeight="1" x14ac:dyDescent="0.25">
      <c r="A31" s="31">
        <f t="shared" si="2"/>
        <v>46203</v>
      </c>
      <c r="B31" s="25">
        <f t="shared" si="0"/>
        <v>3</v>
      </c>
      <c r="C31" s="41"/>
      <c r="D31" s="21"/>
      <c r="E31" s="41"/>
      <c r="F31" s="21"/>
      <c r="G31" s="41"/>
      <c r="H31" s="1"/>
      <c r="I31" s="41"/>
      <c r="J31" s="3"/>
      <c r="L31" s="44"/>
      <c r="M31" s="44"/>
      <c r="N31" s="44"/>
      <c r="O31" s="43" t="s">
        <v>76</v>
      </c>
      <c r="P31" s="36"/>
      <c r="Q31" s="42">
        <f>Transactions!K41</f>
        <v>0</v>
      </c>
      <c r="S31" s="4">
        <f t="shared" si="1"/>
        <v>0</v>
      </c>
    </row>
    <row r="32" spans="1:19" ht="15.75" customHeight="1" x14ac:dyDescent="0.2">
      <c r="A32" s="31"/>
      <c r="B32" s="25"/>
      <c r="C32" s="41"/>
      <c r="D32" s="21"/>
      <c r="E32" s="41"/>
      <c r="F32" s="21"/>
      <c r="G32" s="41"/>
      <c r="H32" s="1"/>
      <c r="I32" s="41"/>
      <c r="J32" s="3"/>
      <c r="K32" s="2"/>
      <c r="L32" s="2"/>
      <c r="M32" s="2"/>
      <c r="N32" s="2"/>
      <c r="O32" s="2"/>
      <c r="P32" s="2"/>
      <c r="Q32" s="2"/>
      <c r="S32" s="4">
        <f t="shared" si="1"/>
        <v>0</v>
      </c>
    </row>
    <row r="33" spans="19:19" ht="15.75" customHeight="1" x14ac:dyDescent="0.2">
      <c r="S33" s="5">
        <f>SUM(S2:S32)</f>
        <v>0</v>
      </c>
    </row>
  </sheetData>
  <sheetProtection selectLockedCells="1"/>
  <mergeCells count="2">
    <mergeCell ref="K1:L1"/>
    <mergeCell ref="O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Instructions</vt:lpstr>
      <vt:lpstr>YTD Overview</vt:lpstr>
      <vt:lpstr>Transactions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Nelson</dc:creator>
  <cp:lastModifiedBy>Robert Tancau</cp:lastModifiedBy>
  <dcterms:created xsi:type="dcterms:W3CDTF">2019-01-03T02:42:06Z</dcterms:created>
  <dcterms:modified xsi:type="dcterms:W3CDTF">2025-10-09T17:30:27Z</dcterms:modified>
</cp:coreProperties>
</file>